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USJE_GRP\04 Communications\11 Website\Forms\"/>
    </mc:Choice>
  </mc:AlternateContent>
  <bookViews>
    <workbookView xWindow="-120" yWindow="-120" windowWidth="29040" windowHeight="15840" tabRatio="713" firstSheet="29" activeTab="52"/>
  </bookViews>
  <sheets>
    <sheet name="Legend - Légende" sheetId="53" r:id="rId1"/>
    <sheet name="2.0" sheetId="51" r:id="rId2"/>
    <sheet name="3.0" sheetId="52" r:id="rId3"/>
    <sheet name="4.1" sheetId="1" r:id="rId4"/>
    <sheet name="4.2" sheetId="2" r:id="rId5"/>
    <sheet name="4.3" sheetId="39" r:id="rId6"/>
    <sheet name="4.4" sheetId="5" r:id="rId7"/>
    <sheet name="5.1" sheetId="3" r:id="rId8"/>
    <sheet name="GT_Custom" sheetId="4" state="hidden" r:id="rId9"/>
    <sheet name="5.2" sheetId="6" r:id="rId10"/>
    <sheet name="5.3" sheetId="40" r:id="rId11"/>
    <sheet name="5.4" sheetId="7" r:id="rId12"/>
    <sheet name="6.1" sheetId="8" r:id="rId13"/>
    <sheet name="6.2" sheetId="9" r:id="rId14"/>
    <sheet name="6.3" sheetId="41" r:id="rId15"/>
    <sheet name="6.4" sheetId="10" r:id="rId16"/>
    <sheet name="7.1" sheetId="11" r:id="rId17"/>
    <sheet name="7.2" sheetId="12" r:id="rId18"/>
    <sheet name="7.3" sheetId="42" r:id="rId19"/>
    <sheet name="7.4" sheetId="13" r:id="rId20"/>
    <sheet name="8.1" sheetId="14" r:id="rId21"/>
    <sheet name="8.2" sheetId="15" r:id="rId22"/>
    <sheet name="8.3" sheetId="43" r:id="rId23"/>
    <sheet name="8.4" sheetId="16" r:id="rId24"/>
    <sheet name="9.1" sheetId="17" r:id="rId25"/>
    <sheet name="9.2" sheetId="18" r:id="rId26"/>
    <sheet name="9.3" sheetId="44" r:id="rId27"/>
    <sheet name="9.4" sheetId="19" r:id="rId28"/>
    <sheet name="10.1" sheetId="20" r:id="rId29"/>
    <sheet name="10.2" sheetId="21" r:id="rId30"/>
    <sheet name="10.3" sheetId="45" r:id="rId31"/>
    <sheet name="10.4" sheetId="22" r:id="rId32"/>
    <sheet name="11.1" sheetId="23" r:id="rId33"/>
    <sheet name="11.2" sheetId="24" r:id="rId34"/>
    <sheet name="11.3" sheetId="46" r:id="rId35"/>
    <sheet name="11.4" sheetId="25" r:id="rId36"/>
    <sheet name="12.1" sheetId="26" r:id="rId37"/>
    <sheet name="12.2" sheetId="27" r:id="rId38"/>
    <sheet name="12.3" sheetId="47" r:id="rId39"/>
    <sheet name="12.4" sheetId="28" r:id="rId40"/>
    <sheet name="13.1" sheetId="29" r:id="rId41"/>
    <sheet name="13.2" sheetId="30" r:id="rId42"/>
    <sheet name="13.3" sheetId="48" r:id="rId43"/>
    <sheet name="13.4" sheetId="31" r:id="rId44"/>
    <sheet name="14.1" sheetId="32" r:id="rId45"/>
    <sheet name="14.2" sheetId="33" r:id="rId46"/>
    <sheet name="14.3" sheetId="49" r:id="rId47"/>
    <sheet name="14.4" sheetId="34" r:id="rId48"/>
    <sheet name="15.1" sheetId="35" r:id="rId49"/>
    <sheet name="15.2" sheetId="36" r:id="rId50"/>
    <sheet name="15.3" sheetId="50" r:id="rId51"/>
    <sheet name="15.4" sheetId="37" r:id="rId52"/>
    <sheet name="16.0" sheetId="38" r:id="rId53"/>
  </sheets>
  <definedNames>
    <definedName name="_xlnm.Print_Area" localSheetId="28">'10.1'!$A$2:$AL$38,'10.1'!$A$43:$AL$69</definedName>
    <definedName name="_xlnm.Print_Area" localSheetId="29">'10.2'!$A$2:$H$42</definedName>
    <definedName name="_xlnm.Print_Area" localSheetId="30">'10.3'!$A$2:$H$42</definedName>
    <definedName name="_xlnm.Print_Area" localSheetId="31">'10.4'!$A$1:$I$55</definedName>
    <definedName name="_xlnm.Print_Area" localSheetId="32">'11.1'!$A$2:$AL$38,'11.1'!$A$43:$AL$69</definedName>
    <definedName name="_xlnm.Print_Area" localSheetId="33">'11.2'!$A$2:$H$43</definedName>
    <definedName name="_xlnm.Print_Area" localSheetId="34">'11.3'!$A$1:$H$43</definedName>
    <definedName name="_xlnm.Print_Area" localSheetId="35">'11.4'!$A$1:$I$55</definedName>
    <definedName name="_xlnm.Print_Area" localSheetId="36">'12.1'!$A$2:$AL$38,'12.1'!$A$43:$AL$69</definedName>
    <definedName name="_xlnm.Print_Area" localSheetId="37">'12.2'!$A$2:$H$43</definedName>
    <definedName name="_xlnm.Print_Area" localSheetId="38">'12.3'!$A$2:$H$43</definedName>
    <definedName name="_xlnm.Print_Area" localSheetId="39">'12.4'!$A$1:$I$56</definedName>
    <definedName name="_xlnm.Print_Area" localSheetId="40">'13.1'!$A$2:$AL$38,'13.1'!$A$43:$AL$69</definedName>
    <definedName name="_xlnm.Print_Area" localSheetId="41">'13.2'!$A$2:$H$43</definedName>
    <definedName name="_xlnm.Print_Area" localSheetId="42">'13.3'!$A$2:$H$43</definedName>
    <definedName name="_xlnm.Print_Area" localSheetId="43">'13.4'!$A$1:$I$56</definedName>
    <definedName name="_xlnm.Print_Area" localSheetId="44">'14.1'!$A$2:$AL$38,'14.1'!$A$43:$AL$69</definedName>
    <definedName name="_xlnm.Print_Area" localSheetId="45">'14.2'!$A$2:$H$43</definedName>
    <definedName name="_xlnm.Print_Area" localSheetId="46">'14.3'!$A$2:$H$42</definedName>
    <definedName name="_xlnm.Print_Area" localSheetId="47">'14.4'!$A$1:$I$55</definedName>
    <definedName name="_xlnm.Print_Area" localSheetId="48">'15.1'!$A$2:$AL$38,'15.1'!$A$43:$AL$69</definedName>
    <definedName name="_xlnm.Print_Area" localSheetId="49">'15.2'!$A$2:$H$43</definedName>
    <definedName name="_xlnm.Print_Area" localSheetId="50">'15.3'!$A$2:$H$42</definedName>
    <definedName name="_xlnm.Print_Area" localSheetId="51">'15.4'!$A$1:$I$56</definedName>
    <definedName name="_xlnm.Print_Area" localSheetId="52">'16.0'!$A$1:$I$56</definedName>
    <definedName name="_xlnm.Print_Area" localSheetId="1">'2.0'!$A$2:$AE$21</definedName>
    <definedName name="_xlnm.Print_Area" localSheetId="2">'3.0'!$A$2:$Q$21</definedName>
    <definedName name="_xlnm.Print_Area" localSheetId="3">'4.1'!$A$2:$AL$37,'4.1'!$A$43:$AL$68</definedName>
    <definedName name="_xlnm.Print_Area" localSheetId="4">'4.2'!$A$2:$H$43</definedName>
    <definedName name="_xlnm.Print_Area" localSheetId="5">'4.3'!$A$2:$H$43</definedName>
    <definedName name="_xlnm.Print_Area" localSheetId="6">'4.4'!$A$2:$I$60</definedName>
    <definedName name="_xlnm.Print_Area" localSheetId="7">'5.1'!$A$2:$AL$37,'5.1'!$A$42:$AL$67</definedName>
    <definedName name="_xlnm.Print_Area" localSheetId="9">'5.2'!$A$2:$H$43</definedName>
    <definedName name="_xlnm.Print_Area" localSheetId="10">'5.3'!$A$2:$H$44</definedName>
    <definedName name="_xlnm.Print_Area" localSheetId="11">'5.4'!$A$2:$J$58</definedName>
    <definedName name="_xlnm.Print_Area" localSheetId="12">'6.1'!$A$2:$AL$37,'6.1'!$A$42:$AL$67</definedName>
    <definedName name="_xlnm.Print_Area" localSheetId="13">'6.2'!$A$2:$H$44</definedName>
    <definedName name="_xlnm.Print_Area" localSheetId="14">'6.3'!$A$2:$H$44</definedName>
    <definedName name="_xlnm.Print_Area" localSheetId="15">'6.4'!$A$1:$I$56</definedName>
    <definedName name="_xlnm.Print_Area" localSheetId="16">'7.1'!$A$2:$AL$37,'7.1'!$A$42:$AL$67</definedName>
    <definedName name="_xlnm.Print_Area" localSheetId="17">'7.2'!$A$2:$H$43</definedName>
    <definedName name="_xlnm.Print_Area" localSheetId="18">'7.3'!$A$2:$H$43</definedName>
    <definedName name="_xlnm.Print_Area" localSheetId="19">'7.4'!$A$1:$I$57</definedName>
    <definedName name="_xlnm.Print_Area" localSheetId="20">'8.1'!$A$2:$AL$37,'8.1'!$A$42:$AL$67</definedName>
    <definedName name="_xlnm.Print_Area" localSheetId="21">'8.2'!$A$2:$H$43</definedName>
    <definedName name="_xlnm.Print_Area" localSheetId="22">'8.3'!$A$2:$H$43</definedName>
    <definedName name="_xlnm.Print_Area" localSheetId="23">'8.4'!$A$1:$I$56</definedName>
    <definedName name="_xlnm.Print_Area" localSheetId="24">'9.1'!$A$2:$AL$37,'9.1'!$A$42:$AL$67</definedName>
    <definedName name="_xlnm.Print_Area" localSheetId="25">'9.2'!$A$2:$H$43</definedName>
    <definedName name="_xlnm.Print_Area" localSheetId="26">'9.3'!$A$2:$H$43</definedName>
    <definedName name="_xlnm.Print_Area" localSheetId="27">'9.4'!$A$1:$I$55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69" i="35" l="1"/>
  <c r="G36" i="35" s="1"/>
  <c r="AJ38" i="35"/>
  <c r="G67" i="35" s="1"/>
  <c r="F67" i="35" s="1"/>
  <c r="E67" i="35" s="1"/>
  <c r="AJ69" i="32"/>
  <c r="G36" i="32" s="1"/>
  <c r="F36" i="32" s="1"/>
  <c r="E36" i="32" s="1"/>
  <c r="AJ38" i="32"/>
  <c r="G67" i="32" s="1"/>
  <c r="AJ69" i="29"/>
  <c r="G36" i="29" s="1"/>
  <c r="AJ38" i="29"/>
  <c r="G67" i="29" s="1"/>
  <c r="F67" i="29" s="1"/>
  <c r="AJ69" i="26"/>
  <c r="G36" i="26" s="1"/>
  <c r="F36" i="26" s="1"/>
  <c r="E36" i="26" s="1"/>
  <c r="AJ38" i="26"/>
  <c r="G67" i="26" s="1"/>
  <c r="AJ69" i="23"/>
  <c r="G36" i="23" s="1"/>
  <c r="G38" i="23" s="1"/>
  <c r="AJ38" i="23"/>
  <c r="G67" i="23" s="1"/>
  <c r="AJ69" i="20"/>
  <c r="G36" i="20" s="1"/>
  <c r="AJ38" i="20"/>
  <c r="G67" i="20" s="1"/>
  <c r="F67" i="20" s="1"/>
  <c r="E67" i="20" s="1"/>
  <c r="AJ67" i="17"/>
  <c r="G35" i="17" s="1"/>
  <c r="AJ37" i="17"/>
  <c r="G65" i="17" s="1"/>
  <c r="B65" i="14"/>
  <c r="B65" i="17" s="1"/>
  <c r="B67" i="20" s="1"/>
  <c r="B67" i="23" s="1"/>
  <c r="B67" i="26" s="1"/>
  <c r="B67" i="29" s="1"/>
  <c r="B67" i="32" s="1"/>
  <c r="B67" i="35" s="1"/>
  <c r="B35" i="14"/>
  <c r="B35" i="17" s="1"/>
  <c r="B36" i="20" s="1"/>
  <c r="B36" i="23" s="1"/>
  <c r="B36" i="26" s="1"/>
  <c r="B36" i="29" s="1"/>
  <c r="B36" i="32" s="1"/>
  <c r="B36" i="35" s="1"/>
  <c r="AJ67" i="14"/>
  <c r="G35" i="14" s="1"/>
  <c r="AJ48" i="14"/>
  <c r="AJ48" i="17" s="1"/>
  <c r="AJ50" i="20" s="1"/>
  <c r="AJ50" i="23" s="1"/>
  <c r="AJ50" i="26" s="1"/>
  <c r="AJ50" i="29" s="1"/>
  <c r="AJ50" i="32" s="1"/>
  <c r="AJ50" i="35" s="1"/>
  <c r="AJ37" i="14"/>
  <c r="G65" i="14" s="1"/>
  <c r="AJ8" i="14"/>
  <c r="AJ8" i="17" s="1"/>
  <c r="AJ9" i="20" s="1"/>
  <c r="AJ9" i="23" s="1"/>
  <c r="AJ9" i="26" s="1"/>
  <c r="AJ9" i="29" s="1"/>
  <c r="AJ9" i="32" s="1"/>
  <c r="AJ9" i="35" s="1"/>
  <c r="G48" i="14"/>
  <c r="G48" i="17" s="1"/>
  <c r="G50" i="20" s="1"/>
  <c r="G50" i="23" s="1"/>
  <c r="G50" i="26" s="1"/>
  <c r="G50" i="29" s="1"/>
  <c r="G50" i="32" s="1"/>
  <c r="G50" i="35" s="1"/>
  <c r="G8" i="14"/>
  <c r="G8" i="17" s="1"/>
  <c r="G9" i="20" s="1"/>
  <c r="G9" i="23" s="1"/>
  <c r="G9" i="26" s="1"/>
  <c r="G9" i="29" s="1"/>
  <c r="G9" i="32" s="1"/>
  <c r="G9" i="35" s="1"/>
  <c r="B65" i="11"/>
  <c r="B35" i="11"/>
  <c r="AJ67" i="11"/>
  <c r="G35" i="11" s="1"/>
  <c r="AJ48" i="11"/>
  <c r="AJ37" i="11"/>
  <c r="G65" i="11" s="1"/>
  <c r="AJ8" i="11"/>
  <c r="G48" i="11"/>
  <c r="G8" i="11"/>
  <c r="B65" i="8"/>
  <c r="B35" i="8"/>
  <c r="AJ37" i="8"/>
  <c r="G65" i="8" s="1"/>
  <c r="G67" i="8" s="1"/>
  <c r="AJ67" i="8"/>
  <c r="G35" i="8" s="1"/>
  <c r="AJ48" i="8"/>
  <c r="AJ8" i="8"/>
  <c r="G48" i="8"/>
  <c r="G8" i="8"/>
  <c r="AJ37" i="3"/>
  <c r="G65" i="3" s="1"/>
  <c r="G67" i="3" s="1"/>
  <c r="AJ67" i="3"/>
  <c r="G35" i="3"/>
  <c r="G37" i="3" s="1"/>
  <c r="G8" i="3"/>
  <c r="B65" i="3"/>
  <c r="B35" i="3"/>
  <c r="AJ48" i="3"/>
  <c r="AJ8" i="3"/>
  <c r="G48" i="3"/>
  <c r="G7" i="52"/>
  <c r="AJ68" i="1"/>
  <c r="G35" i="1" s="1"/>
  <c r="F35" i="1" s="1"/>
  <c r="E35" i="1" s="1"/>
  <c r="AJ37" i="1"/>
  <c r="G66" i="1" s="1"/>
  <c r="F66" i="1" s="1"/>
  <c r="E66" i="1" s="1"/>
  <c r="F52" i="1"/>
  <c r="F53" i="1"/>
  <c r="F54" i="1"/>
  <c r="F56" i="1"/>
  <c r="F57" i="1"/>
  <c r="F58" i="1"/>
  <c r="F60" i="1"/>
  <c r="F61" i="1"/>
  <c r="F62" i="1"/>
  <c r="F64" i="1"/>
  <c r="F65" i="1"/>
  <c r="F51" i="1"/>
  <c r="N10" i="1"/>
  <c r="A4" i="44"/>
  <c r="A4" i="42"/>
  <c r="A4" i="40"/>
  <c r="A4" i="6"/>
  <c r="B67" i="1"/>
  <c r="C5" i="38"/>
  <c r="G7" i="38" s="1"/>
  <c r="C4" i="38"/>
  <c r="B43" i="38"/>
  <c r="B13" i="38"/>
  <c r="G43" i="37"/>
  <c r="B43" i="37"/>
  <c r="G13" i="37"/>
  <c r="B13" i="37"/>
  <c r="G43" i="34"/>
  <c r="B43" i="34"/>
  <c r="G13" i="34"/>
  <c r="B13" i="34"/>
  <c r="G43" i="31"/>
  <c r="B43" i="31"/>
  <c r="G13" i="31"/>
  <c r="B13" i="31"/>
  <c r="G43" i="28"/>
  <c r="B43" i="28"/>
  <c r="G13" i="28"/>
  <c r="B13" i="28"/>
  <c r="G43" i="25"/>
  <c r="B43" i="25"/>
  <c r="G13" i="25"/>
  <c r="B13" i="25"/>
  <c r="G43" i="22"/>
  <c r="B43" i="22"/>
  <c r="G13" i="22"/>
  <c r="B13" i="22"/>
  <c r="G43" i="19"/>
  <c r="B43" i="19"/>
  <c r="G13" i="19"/>
  <c r="B13" i="19"/>
  <c r="G43" i="16"/>
  <c r="B43" i="16"/>
  <c r="G13" i="16"/>
  <c r="B13" i="16"/>
  <c r="G44" i="13"/>
  <c r="B44" i="13"/>
  <c r="G14" i="13"/>
  <c r="B14" i="13"/>
  <c r="G43" i="10"/>
  <c r="B43" i="10"/>
  <c r="G13" i="10"/>
  <c r="B13" i="10"/>
  <c r="H43" i="7"/>
  <c r="B43" i="7"/>
  <c r="H14" i="7"/>
  <c r="B14" i="7"/>
  <c r="F55" i="1"/>
  <c r="F59" i="1"/>
  <c r="F63" i="1"/>
  <c r="H46" i="5"/>
  <c r="B46" i="5"/>
  <c r="H15" i="5"/>
  <c r="B15" i="5"/>
  <c r="H68" i="35"/>
  <c r="H69" i="35" s="1"/>
  <c r="N66" i="35"/>
  <c r="F53" i="35"/>
  <c r="F54" i="35"/>
  <c r="F55" i="35"/>
  <c r="F56" i="35"/>
  <c r="F57" i="35"/>
  <c r="F58" i="35"/>
  <c r="F59" i="35"/>
  <c r="F60" i="35"/>
  <c r="F61" i="35"/>
  <c r="F62" i="35"/>
  <c r="F63" i="35"/>
  <c r="F64" i="35"/>
  <c r="F65" i="35"/>
  <c r="F66" i="35"/>
  <c r="F52" i="35"/>
  <c r="H37" i="35"/>
  <c r="F37" i="35" s="1"/>
  <c r="E37" i="35" s="1"/>
  <c r="N35" i="35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F33" i="35"/>
  <c r="F34" i="35"/>
  <c r="F35" i="35"/>
  <c r="F11" i="35"/>
  <c r="B37" i="35"/>
  <c r="B68" i="35" s="1"/>
  <c r="N66" i="32"/>
  <c r="H68" i="32"/>
  <c r="H69" i="32" s="1"/>
  <c r="F53" i="32"/>
  <c r="F54" i="32"/>
  <c r="F55" i="32"/>
  <c r="F56" i="32"/>
  <c r="F57" i="32"/>
  <c r="F58" i="32"/>
  <c r="F59" i="32"/>
  <c r="F60" i="32"/>
  <c r="F61" i="32"/>
  <c r="F62" i="32"/>
  <c r="F63" i="32"/>
  <c r="F64" i="32"/>
  <c r="F65" i="32"/>
  <c r="F66" i="32"/>
  <c r="F52" i="32"/>
  <c r="F12" i="32"/>
  <c r="F13" i="32"/>
  <c r="F14" i="32"/>
  <c r="F15" i="32"/>
  <c r="F16" i="32"/>
  <c r="F17" i="32"/>
  <c r="F18" i="32"/>
  <c r="F19" i="32"/>
  <c r="F20" i="32"/>
  <c r="F21" i="32"/>
  <c r="F22" i="32"/>
  <c r="F23" i="32"/>
  <c r="F24" i="32"/>
  <c r="F25" i="32"/>
  <c r="F26" i="32"/>
  <c r="F27" i="32"/>
  <c r="F28" i="32"/>
  <c r="F29" i="32"/>
  <c r="F30" i="32"/>
  <c r="F31" i="32"/>
  <c r="F32" i="32"/>
  <c r="F33" i="32"/>
  <c r="F34" i="32"/>
  <c r="F35" i="32"/>
  <c r="F11" i="32"/>
  <c r="N35" i="32"/>
  <c r="O38" i="32"/>
  <c r="H37" i="32"/>
  <c r="H38" i="32" s="1"/>
  <c r="B37" i="32"/>
  <c r="B68" i="32" s="1"/>
  <c r="H68" i="29"/>
  <c r="H69" i="29" s="1"/>
  <c r="N66" i="29"/>
  <c r="F53" i="29"/>
  <c r="F54" i="29"/>
  <c r="F55" i="29"/>
  <c r="F56" i="29"/>
  <c r="F57" i="29"/>
  <c r="F58" i="29"/>
  <c r="F59" i="29"/>
  <c r="F60" i="29"/>
  <c r="F61" i="29"/>
  <c r="F62" i="29"/>
  <c r="F63" i="29"/>
  <c r="F64" i="29"/>
  <c r="F65" i="29"/>
  <c r="F66" i="29"/>
  <c r="F52" i="29"/>
  <c r="P38" i="29"/>
  <c r="N34" i="29"/>
  <c r="N35" i="29"/>
  <c r="F34" i="29"/>
  <c r="H37" i="29"/>
  <c r="F37" i="29" s="1"/>
  <c r="E37" i="29" s="1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5" i="29"/>
  <c r="F11" i="29"/>
  <c r="B37" i="29"/>
  <c r="B68" i="29" s="1"/>
  <c r="H68" i="26"/>
  <c r="H69" i="26" s="1"/>
  <c r="N66" i="26"/>
  <c r="N68" i="26"/>
  <c r="F53" i="26"/>
  <c r="F54" i="26"/>
  <c r="F55" i="26"/>
  <c r="F56" i="26"/>
  <c r="F57" i="26"/>
  <c r="F58" i="26"/>
  <c r="F59" i="26"/>
  <c r="F60" i="26"/>
  <c r="F61" i="26"/>
  <c r="F62" i="26"/>
  <c r="F63" i="26"/>
  <c r="F64" i="26"/>
  <c r="F65" i="26"/>
  <c r="F66" i="26"/>
  <c r="F52" i="26"/>
  <c r="H37" i="26"/>
  <c r="F37" i="26" s="1"/>
  <c r="E37" i="26" s="1"/>
  <c r="N35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11" i="26"/>
  <c r="B37" i="26"/>
  <c r="B68" i="26" s="1"/>
  <c r="H68" i="23"/>
  <c r="H69" i="23" s="1"/>
  <c r="N66" i="23"/>
  <c r="I69" i="23"/>
  <c r="F53" i="23"/>
  <c r="F54" i="23"/>
  <c r="F55" i="23"/>
  <c r="F56" i="23"/>
  <c r="F57" i="23"/>
  <c r="F58" i="23"/>
  <c r="F59" i="23"/>
  <c r="F60" i="23"/>
  <c r="F61" i="23"/>
  <c r="F62" i="23"/>
  <c r="F63" i="23"/>
  <c r="F64" i="23"/>
  <c r="F65" i="23"/>
  <c r="F66" i="23"/>
  <c r="F52" i="23"/>
  <c r="N35" i="23"/>
  <c r="H37" i="23"/>
  <c r="H38" i="23" s="1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11" i="23"/>
  <c r="B37" i="23"/>
  <c r="B68" i="23" s="1"/>
  <c r="F66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52" i="20"/>
  <c r="N66" i="20"/>
  <c r="H68" i="20"/>
  <c r="F68" i="20" s="1"/>
  <c r="E68" i="20" s="1"/>
  <c r="N35" i="20"/>
  <c r="F35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11" i="20"/>
  <c r="H37" i="20"/>
  <c r="H38" i="20" s="1"/>
  <c r="B37" i="20"/>
  <c r="B68" i="20" s="1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50" i="17"/>
  <c r="H66" i="17"/>
  <c r="H67" i="17" s="1"/>
  <c r="N64" i="17"/>
  <c r="O37" i="17"/>
  <c r="N32" i="17"/>
  <c r="N34" i="17"/>
  <c r="H36" i="17"/>
  <c r="H37" i="17" s="1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10" i="17"/>
  <c r="B36" i="17"/>
  <c r="B66" i="17" s="1"/>
  <c r="N64" i="14"/>
  <c r="H66" i="14"/>
  <c r="H67" i="14" s="1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5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10" i="14"/>
  <c r="AK37" i="14"/>
  <c r="O37" i="14"/>
  <c r="P37" i="14"/>
  <c r="Q37" i="14"/>
  <c r="R37" i="14"/>
  <c r="S37" i="14"/>
  <c r="T37" i="14"/>
  <c r="U37" i="14"/>
  <c r="V37" i="14"/>
  <c r="W37" i="14"/>
  <c r="X37" i="14"/>
  <c r="Y37" i="14"/>
  <c r="Z37" i="14"/>
  <c r="AA37" i="14"/>
  <c r="AB37" i="14"/>
  <c r="AC37" i="14"/>
  <c r="AD37" i="14"/>
  <c r="AE37" i="14"/>
  <c r="AF37" i="14"/>
  <c r="AG37" i="14"/>
  <c r="AH37" i="14"/>
  <c r="F13" i="51" s="1"/>
  <c r="AI37" i="14"/>
  <c r="F13" i="52" s="1"/>
  <c r="N34" i="14"/>
  <c r="H36" i="14"/>
  <c r="H37" i="14" s="1"/>
  <c r="B36" i="14"/>
  <c r="B66" i="14" s="1"/>
  <c r="O67" i="11"/>
  <c r="P67" i="11"/>
  <c r="Q67" i="11"/>
  <c r="R67" i="11"/>
  <c r="S67" i="11"/>
  <c r="T67" i="11"/>
  <c r="U67" i="11"/>
  <c r="V67" i="11"/>
  <c r="W67" i="11"/>
  <c r="X67" i="11"/>
  <c r="Y67" i="11"/>
  <c r="Z67" i="11"/>
  <c r="AA67" i="11"/>
  <c r="AB67" i="11"/>
  <c r="AC67" i="11"/>
  <c r="AD67" i="11"/>
  <c r="AE67" i="11"/>
  <c r="AF67" i="11"/>
  <c r="AG67" i="11"/>
  <c r="AH67" i="11"/>
  <c r="G12" i="51" s="1"/>
  <c r="AI67" i="11"/>
  <c r="G12" i="52" s="1"/>
  <c r="AK67" i="11"/>
  <c r="N64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50" i="11"/>
  <c r="H66" i="11"/>
  <c r="H67" i="11" s="1"/>
  <c r="P37" i="11"/>
  <c r="Q37" i="11"/>
  <c r="R37" i="11"/>
  <c r="S37" i="11"/>
  <c r="T37" i="11"/>
  <c r="U37" i="11"/>
  <c r="V37" i="11"/>
  <c r="W37" i="11"/>
  <c r="X37" i="11"/>
  <c r="Y37" i="11"/>
  <c r="Z37" i="11"/>
  <c r="AA37" i="11"/>
  <c r="AB37" i="11"/>
  <c r="AC37" i="11"/>
  <c r="AD37" i="11"/>
  <c r="AE37" i="11"/>
  <c r="AF37" i="11"/>
  <c r="AG37" i="11"/>
  <c r="AH37" i="11"/>
  <c r="F12" i="51" s="1"/>
  <c r="AI37" i="11"/>
  <c r="F12" i="52" s="1"/>
  <c r="AK37" i="11"/>
  <c r="O37" i="11"/>
  <c r="H36" i="11"/>
  <c r="H37" i="11" s="1"/>
  <c r="N34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10" i="11"/>
  <c r="B36" i="11"/>
  <c r="B66" i="11" s="1"/>
  <c r="N64" i="8"/>
  <c r="H66" i="8"/>
  <c r="F66" i="8" s="1"/>
  <c r="E66" i="8" s="1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50" i="8"/>
  <c r="N34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10" i="8"/>
  <c r="I37" i="8"/>
  <c r="H36" i="8"/>
  <c r="H37" i="8" s="1"/>
  <c r="B36" i="8"/>
  <c r="B66" i="8" s="1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J67" i="3"/>
  <c r="K67" i="3"/>
  <c r="L67" i="3"/>
  <c r="I67" i="3"/>
  <c r="F50" i="3"/>
  <c r="H66" i="3"/>
  <c r="F66" i="3" s="1"/>
  <c r="E66" i="3" s="1"/>
  <c r="N64" i="3"/>
  <c r="B66" i="3"/>
  <c r="H36" i="3"/>
  <c r="H37" i="3" s="1"/>
  <c r="L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F10" i="52" s="1"/>
  <c r="AK37" i="3"/>
  <c r="N34" i="3"/>
  <c r="B36" i="3"/>
  <c r="F34" i="3"/>
  <c r="H9" i="35"/>
  <c r="H50" i="35" s="1"/>
  <c r="H9" i="32"/>
  <c r="H50" i="32" s="1"/>
  <c r="H9" i="29"/>
  <c r="H50" i="29" s="1"/>
  <c r="H9" i="26"/>
  <c r="H50" i="26" s="1"/>
  <c r="H9" i="23"/>
  <c r="H50" i="23" s="1"/>
  <c r="H9" i="20"/>
  <c r="H50" i="20" s="1"/>
  <c r="H8" i="17"/>
  <c r="H48" i="17" s="1"/>
  <c r="H8" i="14"/>
  <c r="H48" i="14" s="1"/>
  <c r="H8" i="3"/>
  <c r="H48" i="3" s="1"/>
  <c r="H8" i="8" s="1"/>
  <c r="H48" i="8" s="1"/>
  <c r="H8" i="11" s="1"/>
  <c r="H48" i="11" s="1"/>
  <c r="H67" i="1"/>
  <c r="H68" i="1" s="1"/>
  <c r="H49" i="1"/>
  <c r="N65" i="1"/>
  <c r="L20" i="52"/>
  <c r="L10" i="52"/>
  <c r="L11" i="52"/>
  <c r="L12" i="52"/>
  <c r="L13" i="52"/>
  <c r="L14" i="52"/>
  <c r="L15" i="52"/>
  <c r="L16" i="52"/>
  <c r="L17" i="52"/>
  <c r="L18" i="52"/>
  <c r="L19" i="52"/>
  <c r="L9" i="52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F9" i="51" s="1"/>
  <c r="AI37" i="1"/>
  <c r="F9" i="52" s="1"/>
  <c r="AK37" i="1"/>
  <c r="J37" i="1"/>
  <c r="K37" i="1"/>
  <c r="L37" i="1"/>
  <c r="I37" i="1"/>
  <c r="F33" i="1"/>
  <c r="H36" i="1"/>
  <c r="F36" i="1" s="1"/>
  <c r="E36" i="1" s="1"/>
  <c r="F34" i="1"/>
  <c r="O37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0" i="1"/>
  <c r="N34" i="1"/>
  <c r="M21" i="52"/>
  <c r="N21" i="52"/>
  <c r="C5" i="52"/>
  <c r="C3" i="52"/>
  <c r="C5" i="51"/>
  <c r="C3" i="51"/>
  <c r="D47" i="1"/>
  <c r="D46" i="1" s="1"/>
  <c r="C44" i="1"/>
  <c r="C45" i="20" s="1"/>
  <c r="C45" i="23" s="1"/>
  <c r="C45" i="26" s="1"/>
  <c r="C45" i="29" s="1"/>
  <c r="C45" i="32" s="1"/>
  <c r="C45" i="35" s="1"/>
  <c r="D6" i="1"/>
  <c r="D5" i="1"/>
  <c r="C5" i="39" s="1"/>
  <c r="C6" i="39" s="1"/>
  <c r="C3" i="1"/>
  <c r="C43" i="3" s="1"/>
  <c r="C43" i="8" s="1"/>
  <c r="C43" i="11" s="1"/>
  <c r="C43" i="14" s="1"/>
  <c r="C43" i="17" s="1"/>
  <c r="H21" i="52"/>
  <c r="AI69" i="35"/>
  <c r="G20" i="52" s="1"/>
  <c r="AI50" i="35"/>
  <c r="AI38" i="35"/>
  <c r="F20" i="52" s="1"/>
  <c r="AI9" i="35"/>
  <c r="AI69" i="32"/>
  <c r="G19" i="52" s="1"/>
  <c r="AI50" i="32"/>
  <c r="AI38" i="32"/>
  <c r="F19" i="52" s="1"/>
  <c r="AI9" i="32"/>
  <c r="AI69" i="29"/>
  <c r="G18" i="52" s="1"/>
  <c r="AI50" i="29"/>
  <c r="AI38" i="29"/>
  <c r="F18" i="52" s="1"/>
  <c r="AI9" i="29"/>
  <c r="AI69" i="26"/>
  <c r="G17" i="52" s="1"/>
  <c r="AI50" i="26"/>
  <c r="AI38" i="26"/>
  <c r="F17" i="52" s="1"/>
  <c r="AI9" i="26"/>
  <c r="AI69" i="23"/>
  <c r="G16" i="52" s="1"/>
  <c r="AI50" i="23"/>
  <c r="AI38" i="23"/>
  <c r="F16" i="52" s="1"/>
  <c r="AI9" i="23"/>
  <c r="AI69" i="20"/>
  <c r="G15" i="52" s="1"/>
  <c r="AI50" i="20"/>
  <c r="AI38" i="20"/>
  <c r="F15" i="52" s="1"/>
  <c r="AI9" i="20"/>
  <c r="AI67" i="17"/>
  <c r="G14" i="52" s="1"/>
  <c r="AI48" i="17"/>
  <c r="AI37" i="17"/>
  <c r="F14" i="52" s="1"/>
  <c r="AI8" i="17"/>
  <c r="AI67" i="14"/>
  <c r="G13" i="52" s="1"/>
  <c r="AI48" i="14"/>
  <c r="AI8" i="14"/>
  <c r="AI48" i="11"/>
  <c r="AI8" i="11"/>
  <c r="AI67" i="8"/>
  <c r="G11" i="52" s="1"/>
  <c r="AI48" i="8"/>
  <c r="AI37" i="8"/>
  <c r="F11" i="52" s="1"/>
  <c r="AI8" i="8"/>
  <c r="AI8" i="3"/>
  <c r="AI67" i="3"/>
  <c r="G10" i="52" s="1"/>
  <c r="AI48" i="3"/>
  <c r="AI68" i="1"/>
  <c r="G9" i="52" s="1"/>
  <c r="AI49" i="1"/>
  <c r="F7" i="52"/>
  <c r="P21" i="52"/>
  <c r="O21" i="52"/>
  <c r="K21" i="52"/>
  <c r="J21" i="52"/>
  <c r="I21" i="52"/>
  <c r="A10" i="52"/>
  <c r="A11" i="52" s="1"/>
  <c r="A12" i="52" s="1"/>
  <c r="A13" i="52" s="1"/>
  <c r="A14" i="52" s="1"/>
  <c r="A15" i="52" s="1"/>
  <c r="A16" i="52" s="1"/>
  <c r="A17" i="52" s="1"/>
  <c r="A18" i="52" s="1"/>
  <c r="A19" i="52" s="1"/>
  <c r="A20" i="52" s="1"/>
  <c r="B27" i="13"/>
  <c r="N64" i="32"/>
  <c r="K38" i="29"/>
  <c r="K69" i="20"/>
  <c r="R48" i="8"/>
  <c r="Q48" i="8"/>
  <c r="AK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G10" i="51" s="1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50" i="3"/>
  <c r="I37" i="3"/>
  <c r="J37" i="3"/>
  <c r="K37" i="3"/>
  <c r="F10" i="51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10" i="3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J9" i="51"/>
  <c r="AB21" i="51"/>
  <c r="AC21" i="51"/>
  <c r="P21" i="51"/>
  <c r="J20" i="51"/>
  <c r="J10" i="51"/>
  <c r="J11" i="51"/>
  <c r="J12" i="51"/>
  <c r="J13" i="51"/>
  <c r="J14" i="51"/>
  <c r="J15" i="51"/>
  <c r="J16" i="51"/>
  <c r="J17" i="51"/>
  <c r="J18" i="51"/>
  <c r="J19" i="51"/>
  <c r="H21" i="51"/>
  <c r="AH69" i="35"/>
  <c r="F20" i="51" s="1"/>
  <c r="AH38" i="35"/>
  <c r="AH9" i="35"/>
  <c r="AH69" i="32"/>
  <c r="G19" i="51" s="1"/>
  <c r="AH38" i="32"/>
  <c r="F19" i="51" s="1"/>
  <c r="AH9" i="32"/>
  <c r="AH69" i="29"/>
  <c r="G18" i="51" s="1"/>
  <c r="AH38" i="29"/>
  <c r="F18" i="51" s="1"/>
  <c r="AH9" i="29"/>
  <c r="AH69" i="26"/>
  <c r="AH38" i="26"/>
  <c r="F17" i="51" s="1"/>
  <c r="AH9" i="26"/>
  <c r="AH69" i="23"/>
  <c r="G16" i="51" s="1"/>
  <c r="AH38" i="23"/>
  <c r="F16" i="51" s="1"/>
  <c r="AH9" i="23"/>
  <c r="AH69" i="20"/>
  <c r="G15" i="51" s="1"/>
  <c r="AH38" i="20"/>
  <c r="F15" i="51" s="1"/>
  <c r="AH9" i="20"/>
  <c r="AH67" i="17"/>
  <c r="G14" i="51" s="1"/>
  <c r="AH37" i="17"/>
  <c r="F14" i="51" s="1"/>
  <c r="AH8" i="17"/>
  <c r="AH67" i="14"/>
  <c r="G13" i="51" s="1"/>
  <c r="AH8" i="14"/>
  <c r="AH8" i="11"/>
  <c r="AH67" i="8"/>
  <c r="G11" i="51" s="1"/>
  <c r="AG48" i="8"/>
  <c r="AF48" i="8"/>
  <c r="AH37" i="8"/>
  <c r="F11" i="51" s="1"/>
  <c r="AH8" i="8"/>
  <c r="AH48" i="3"/>
  <c r="AH8" i="3"/>
  <c r="AH68" i="1"/>
  <c r="G9" i="51" s="1"/>
  <c r="AH49" i="1"/>
  <c r="AH48" i="8" s="1"/>
  <c r="AD21" i="51"/>
  <c r="AA21" i="51"/>
  <c r="Z21" i="51"/>
  <c r="Y21" i="51"/>
  <c r="X21" i="51"/>
  <c r="W21" i="51"/>
  <c r="V21" i="51"/>
  <c r="U21" i="51"/>
  <c r="T21" i="51"/>
  <c r="S21" i="51"/>
  <c r="R21" i="51"/>
  <c r="Q21" i="51"/>
  <c r="O21" i="51"/>
  <c r="N21" i="51"/>
  <c r="M21" i="51"/>
  <c r="L21" i="51"/>
  <c r="K21" i="51"/>
  <c r="I21" i="51"/>
  <c r="A10" i="5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A4" i="50"/>
  <c r="F34" i="50"/>
  <c r="G34" i="50" s="1"/>
  <c r="F23" i="50"/>
  <c r="G23" i="50" s="1"/>
  <c r="A4" i="36"/>
  <c r="A46" i="35"/>
  <c r="AK69" i="35"/>
  <c r="AG69" i="35"/>
  <c r="AF69" i="35"/>
  <c r="AE69" i="35"/>
  <c r="AD69" i="35"/>
  <c r="AC69" i="35"/>
  <c r="AB69" i="35"/>
  <c r="AA69" i="35"/>
  <c r="Z69" i="35"/>
  <c r="Y69" i="35"/>
  <c r="X69" i="35"/>
  <c r="W69" i="35"/>
  <c r="V69" i="35"/>
  <c r="U69" i="35"/>
  <c r="T69" i="35"/>
  <c r="S69" i="35"/>
  <c r="R69" i="35"/>
  <c r="Q69" i="35"/>
  <c r="P69" i="35"/>
  <c r="O69" i="35"/>
  <c r="L69" i="35"/>
  <c r="K69" i="35"/>
  <c r="J69" i="35"/>
  <c r="I69" i="35"/>
  <c r="N65" i="35"/>
  <c r="N64" i="35"/>
  <c r="N63" i="35"/>
  <c r="N62" i="35"/>
  <c r="N61" i="35"/>
  <c r="N60" i="35"/>
  <c r="N59" i="35"/>
  <c r="N58" i="35"/>
  <c r="N57" i="35"/>
  <c r="N56" i="35"/>
  <c r="N55" i="35"/>
  <c r="N54" i="35"/>
  <c r="N53" i="35"/>
  <c r="A53" i="35"/>
  <c r="A54" i="35" s="1"/>
  <c r="A55" i="35" s="1"/>
  <c r="A56" i="35" s="1"/>
  <c r="A57" i="35" s="1"/>
  <c r="A58" i="35" s="1"/>
  <c r="A59" i="35" s="1"/>
  <c r="A60" i="35" s="1"/>
  <c r="A61" i="35" s="1"/>
  <c r="A62" i="35" s="1"/>
  <c r="A63" i="35" s="1"/>
  <c r="A64" i="35" s="1"/>
  <c r="A65" i="35" s="1"/>
  <c r="A66" i="35" s="1"/>
  <c r="A67" i="35" s="1"/>
  <c r="A68" i="35" s="1"/>
  <c r="N52" i="35"/>
  <c r="AG50" i="35"/>
  <c r="AF50" i="35"/>
  <c r="R50" i="35"/>
  <c r="Q50" i="35"/>
  <c r="A4" i="49"/>
  <c r="F34" i="49"/>
  <c r="G34" i="49" s="1"/>
  <c r="G23" i="49"/>
  <c r="F23" i="49"/>
  <c r="A4" i="33"/>
  <c r="A46" i="32"/>
  <c r="AK69" i="32"/>
  <c r="AG69" i="32"/>
  <c r="AF69" i="32"/>
  <c r="AE69" i="32"/>
  <c r="AD69" i="32"/>
  <c r="AC69" i="32"/>
  <c r="AB69" i="32"/>
  <c r="AA69" i="32"/>
  <c r="Z69" i="32"/>
  <c r="Y69" i="32"/>
  <c r="X69" i="32"/>
  <c r="W69" i="32"/>
  <c r="V69" i="32"/>
  <c r="U69" i="32"/>
  <c r="T69" i="32"/>
  <c r="S69" i="32"/>
  <c r="R69" i="32"/>
  <c r="Q69" i="32"/>
  <c r="P69" i="32"/>
  <c r="O69" i="32"/>
  <c r="L69" i="32"/>
  <c r="K69" i="32"/>
  <c r="J69" i="32"/>
  <c r="I69" i="32"/>
  <c r="N65" i="32"/>
  <c r="N63" i="32"/>
  <c r="N62" i="32"/>
  <c r="N61" i="32"/>
  <c r="N60" i="32"/>
  <c r="N59" i="32"/>
  <c r="N58" i="32"/>
  <c r="N57" i="32"/>
  <c r="N56" i="32"/>
  <c r="N55" i="32"/>
  <c r="N54" i="32"/>
  <c r="N53" i="32"/>
  <c r="A53" i="32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N52" i="32"/>
  <c r="AG50" i="32"/>
  <c r="AF50" i="32"/>
  <c r="R50" i="32"/>
  <c r="Q50" i="32"/>
  <c r="A4" i="48"/>
  <c r="F34" i="48"/>
  <c r="G34" i="48" s="1"/>
  <c r="G23" i="48"/>
  <c r="F23" i="48"/>
  <c r="A4" i="30"/>
  <c r="A46" i="29"/>
  <c r="AK69" i="29"/>
  <c r="AG69" i="29"/>
  <c r="AF69" i="29"/>
  <c r="AE69" i="29"/>
  <c r="AD69" i="29"/>
  <c r="AC69" i="29"/>
  <c r="AB69" i="29"/>
  <c r="AA69" i="29"/>
  <c r="Z69" i="29"/>
  <c r="Y69" i="29"/>
  <c r="X69" i="29"/>
  <c r="W69" i="29"/>
  <c r="V69" i="29"/>
  <c r="U69" i="29"/>
  <c r="T69" i="29"/>
  <c r="S69" i="29"/>
  <c r="R69" i="29"/>
  <c r="Q69" i="29"/>
  <c r="P69" i="29"/>
  <c r="O69" i="29"/>
  <c r="L69" i="29"/>
  <c r="K69" i="29"/>
  <c r="J69" i="29"/>
  <c r="I69" i="29"/>
  <c r="N65" i="29"/>
  <c r="N64" i="29"/>
  <c r="N63" i="29"/>
  <c r="N62" i="29"/>
  <c r="N61" i="29"/>
  <c r="N60" i="29"/>
  <c r="N59" i="29"/>
  <c r="N58" i="29"/>
  <c r="N57" i="29"/>
  <c r="N56" i="29"/>
  <c r="N55" i="29"/>
  <c r="N54" i="29"/>
  <c r="N53" i="29"/>
  <c r="A53" i="29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N52" i="29"/>
  <c r="AG50" i="29"/>
  <c r="AF50" i="29"/>
  <c r="R50" i="29"/>
  <c r="Q50" i="29"/>
  <c r="A4" i="47"/>
  <c r="F34" i="47"/>
  <c r="G34" i="47" s="1"/>
  <c r="F23" i="47"/>
  <c r="G23" i="47" s="1"/>
  <c r="A4" i="27"/>
  <c r="A46" i="26"/>
  <c r="AK69" i="26"/>
  <c r="AG69" i="26"/>
  <c r="AF69" i="26"/>
  <c r="AE69" i="26"/>
  <c r="AD69" i="26"/>
  <c r="AC69" i="26"/>
  <c r="AB69" i="26"/>
  <c r="AA69" i="26"/>
  <c r="Z69" i="26"/>
  <c r="Y69" i="26"/>
  <c r="X69" i="26"/>
  <c r="W69" i="26"/>
  <c r="V69" i="26"/>
  <c r="U69" i="26"/>
  <c r="T69" i="26"/>
  <c r="S69" i="26"/>
  <c r="R69" i="26"/>
  <c r="Q69" i="26"/>
  <c r="P69" i="26"/>
  <c r="O69" i="26"/>
  <c r="L69" i="26"/>
  <c r="K69" i="26"/>
  <c r="J69" i="26"/>
  <c r="I69" i="26"/>
  <c r="N65" i="26"/>
  <c r="N64" i="26"/>
  <c r="N63" i="26"/>
  <c r="N62" i="26"/>
  <c r="N61" i="26"/>
  <c r="N60" i="26"/>
  <c r="N59" i="26"/>
  <c r="N58" i="26"/>
  <c r="N57" i="26"/>
  <c r="N56" i="26"/>
  <c r="N55" i="26"/>
  <c r="N54" i="26"/>
  <c r="N53" i="26"/>
  <c r="A53" i="26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N52" i="26"/>
  <c r="AG50" i="26"/>
  <c r="AF50" i="26"/>
  <c r="R50" i="26"/>
  <c r="Q50" i="26"/>
  <c r="A4" i="46"/>
  <c r="F34" i="46"/>
  <c r="G34" i="46" s="1"/>
  <c r="F23" i="46"/>
  <c r="G23" i="46" s="1"/>
  <c r="A4" i="24"/>
  <c r="A46" i="23"/>
  <c r="AK69" i="23"/>
  <c r="AG69" i="23"/>
  <c r="AF69" i="23"/>
  <c r="AE69" i="23"/>
  <c r="AD69" i="23"/>
  <c r="AC69" i="23"/>
  <c r="AB69" i="23"/>
  <c r="AA69" i="23"/>
  <c r="Z69" i="23"/>
  <c r="Y69" i="23"/>
  <c r="X69" i="23"/>
  <c r="W69" i="23"/>
  <c r="V69" i="23"/>
  <c r="U69" i="23"/>
  <c r="T69" i="23"/>
  <c r="S69" i="23"/>
  <c r="R69" i="23"/>
  <c r="Q69" i="23"/>
  <c r="P69" i="23"/>
  <c r="O69" i="23"/>
  <c r="L69" i="23"/>
  <c r="K69" i="23"/>
  <c r="J69" i="23"/>
  <c r="N65" i="23"/>
  <c r="N64" i="23"/>
  <c r="N63" i="23"/>
  <c r="N62" i="23"/>
  <c r="N61" i="23"/>
  <c r="N60" i="23"/>
  <c r="N59" i="23"/>
  <c r="N58" i="23"/>
  <c r="N57" i="23"/>
  <c r="N56" i="23"/>
  <c r="N55" i="23"/>
  <c r="N54" i="23"/>
  <c r="N53" i="23"/>
  <c r="A53" i="23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N52" i="23"/>
  <c r="AG50" i="23"/>
  <c r="AF50" i="23"/>
  <c r="R50" i="23"/>
  <c r="Q50" i="23"/>
  <c r="A4" i="45"/>
  <c r="F33" i="45"/>
  <c r="G33" i="45" s="1"/>
  <c r="F22" i="45"/>
  <c r="G22" i="45" s="1"/>
  <c r="A4" i="21"/>
  <c r="A46" i="20"/>
  <c r="AK69" i="20"/>
  <c r="AG69" i="20"/>
  <c r="AF69" i="20"/>
  <c r="AE69" i="20"/>
  <c r="AD69" i="20"/>
  <c r="AC69" i="20"/>
  <c r="AB69" i="20"/>
  <c r="AA69" i="20"/>
  <c r="Z69" i="20"/>
  <c r="Y69" i="20"/>
  <c r="X69" i="20"/>
  <c r="W69" i="20"/>
  <c r="V69" i="20"/>
  <c r="U69" i="20"/>
  <c r="T69" i="20"/>
  <c r="S69" i="20"/>
  <c r="R69" i="20"/>
  <c r="Q69" i="20"/>
  <c r="P69" i="20"/>
  <c r="O69" i="20"/>
  <c r="L69" i="20"/>
  <c r="J69" i="20"/>
  <c r="I69" i="20"/>
  <c r="N65" i="20"/>
  <c r="N64" i="20"/>
  <c r="N63" i="20"/>
  <c r="N62" i="20"/>
  <c r="N61" i="20"/>
  <c r="N60" i="20"/>
  <c r="N59" i="20"/>
  <c r="N58" i="20"/>
  <c r="N57" i="20"/>
  <c r="N56" i="20"/>
  <c r="N55" i="20"/>
  <c r="N54" i="20"/>
  <c r="N53" i="20"/>
  <c r="A53" i="20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N52" i="20"/>
  <c r="AG50" i="20"/>
  <c r="AF50" i="20"/>
  <c r="R50" i="20"/>
  <c r="Q50" i="20"/>
  <c r="A4" i="18"/>
  <c r="F34" i="44"/>
  <c r="G34" i="44" s="1"/>
  <c r="F23" i="44"/>
  <c r="G23" i="44" s="1"/>
  <c r="AG48" i="17"/>
  <c r="AF48" i="17"/>
  <c r="R48" i="17"/>
  <c r="Q48" i="17"/>
  <c r="A44" i="17"/>
  <c r="AK67" i="17"/>
  <c r="AG67" i="17"/>
  <c r="AF67" i="17"/>
  <c r="AE67" i="17"/>
  <c r="AD67" i="17"/>
  <c r="AC67" i="17"/>
  <c r="AB67" i="17"/>
  <c r="AA67" i="17"/>
  <c r="Z67" i="17"/>
  <c r="Y67" i="17"/>
  <c r="X67" i="17"/>
  <c r="W67" i="17"/>
  <c r="V67" i="17"/>
  <c r="U67" i="17"/>
  <c r="T67" i="17"/>
  <c r="S67" i="17"/>
  <c r="R67" i="17"/>
  <c r="Q67" i="17"/>
  <c r="P67" i="17"/>
  <c r="O67" i="17"/>
  <c r="L67" i="17"/>
  <c r="K67" i="17"/>
  <c r="J67" i="17"/>
  <c r="I67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A51" i="17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N50" i="17"/>
  <c r="A4" i="15"/>
  <c r="A4" i="43"/>
  <c r="F34" i="43"/>
  <c r="G34" i="43" s="1"/>
  <c r="F23" i="43"/>
  <c r="G23" i="43" s="1"/>
  <c r="AG48" i="14"/>
  <c r="AF48" i="14"/>
  <c r="R48" i="14"/>
  <c r="Q48" i="14"/>
  <c r="A44" i="14"/>
  <c r="AK67" i="14"/>
  <c r="AG67" i="14"/>
  <c r="AF67" i="14"/>
  <c r="AE67" i="14"/>
  <c r="AD67" i="14"/>
  <c r="AC67" i="14"/>
  <c r="AB67" i="14"/>
  <c r="AA67" i="14"/>
  <c r="Z67" i="14"/>
  <c r="Y67" i="14"/>
  <c r="X67" i="14"/>
  <c r="W67" i="14"/>
  <c r="V67" i="14"/>
  <c r="U67" i="14"/>
  <c r="T67" i="14"/>
  <c r="S67" i="14"/>
  <c r="R67" i="14"/>
  <c r="Q67" i="14"/>
  <c r="P67" i="14"/>
  <c r="O67" i="14"/>
  <c r="L67" i="14"/>
  <c r="K67" i="14"/>
  <c r="J67" i="14"/>
  <c r="I67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A51" i="14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N50" i="14"/>
  <c r="N27" i="14"/>
  <c r="N28" i="14"/>
  <c r="N29" i="14"/>
  <c r="N30" i="14"/>
  <c r="N31" i="14"/>
  <c r="N32" i="14"/>
  <c r="N33" i="14"/>
  <c r="A4" i="12"/>
  <c r="F34" i="42"/>
  <c r="G34" i="42" s="1"/>
  <c r="F23" i="42"/>
  <c r="G23" i="42" s="1"/>
  <c r="AG48" i="11"/>
  <c r="AF48" i="11"/>
  <c r="R48" i="11"/>
  <c r="Q48" i="11"/>
  <c r="A44" i="11"/>
  <c r="L67" i="11"/>
  <c r="K67" i="11"/>
  <c r="J67" i="11"/>
  <c r="I67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A51" i="1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N50" i="11"/>
  <c r="A4" i="9"/>
  <c r="A4" i="41"/>
  <c r="F34" i="41"/>
  <c r="G34" i="41" s="1"/>
  <c r="F23" i="41"/>
  <c r="G23" i="41" s="1"/>
  <c r="A44" i="8"/>
  <c r="AK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L67" i="8"/>
  <c r="K67" i="8"/>
  <c r="J67" i="8"/>
  <c r="I67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A51" i="8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N50" i="8"/>
  <c r="F34" i="40"/>
  <c r="G34" i="40" s="1"/>
  <c r="F23" i="40"/>
  <c r="G23" i="40" s="1"/>
  <c r="AG48" i="3"/>
  <c r="AF48" i="3"/>
  <c r="R48" i="3"/>
  <c r="Q48" i="3"/>
  <c r="A44" i="3"/>
  <c r="A51" i="3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F34" i="39"/>
  <c r="G34" i="39" s="1"/>
  <c r="F23" i="39"/>
  <c r="G23" i="39" s="1"/>
  <c r="AK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M68" i="1"/>
  <c r="L68" i="1"/>
  <c r="K68" i="1"/>
  <c r="J68" i="1"/>
  <c r="I68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A52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N51" i="1"/>
  <c r="B42" i="38"/>
  <c r="B41" i="38"/>
  <c r="B26" i="38"/>
  <c r="B25" i="38"/>
  <c r="B42" i="37"/>
  <c r="B41" i="37"/>
  <c r="B26" i="37"/>
  <c r="B25" i="37"/>
  <c r="AG38" i="35"/>
  <c r="N11" i="35"/>
  <c r="AF38" i="35"/>
  <c r="AG9" i="35"/>
  <c r="AF9" i="35"/>
  <c r="R38" i="35"/>
  <c r="R9" i="35"/>
  <c r="Q9" i="35"/>
  <c r="B42" i="34"/>
  <c r="B41" i="34"/>
  <c r="B26" i="34"/>
  <c r="B25" i="34"/>
  <c r="N11" i="32"/>
  <c r="AF38" i="32"/>
  <c r="AG38" i="32"/>
  <c r="G42" i="34" s="1"/>
  <c r="AG9" i="32"/>
  <c r="AF9" i="32"/>
  <c r="R38" i="32"/>
  <c r="R9" i="32"/>
  <c r="Q9" i="32"/>
  <c r="B42" i="31"/>
  <c r="B41" i="31"/>
  <c r="B26" i="31"/>
  <c r="B25" i="31"/>
  <c r="N11" i="29"/>
  <c r="AF38" i="29"/>
  <c r="AG38" i="29"/>
  <c r="G42" i="31" s="1"/>
  <c r="AG9" i="29"/>
  <c r="AF9" i="29"/>
  <c r="R38" i="29"/>
  <c r="R9" i="29"/>
  <c r="Q9" i="29"/>
  <c r="B42" i="28"/>
  <c r="B41" i="28"/>
  <c r="B26" i="28"/>
  <c r="B25" i="28"/>
  <c r="N11" i="26"/>
  <c r="AG38" i="26"/>
  <c r="AF38" i="26"/>
  <c r="AG9" i="26"/>
  <c r="AF9" i="26"/>
  <c r="R38" i="26"/>
  <c r="R9" i="26"/>
  <c r="Q9" i="26"/>
  <c r="B42" i="25"/>
  <c r="B41" i="25"/>
  <c r="B26" i="25"/>
  <c r="B25" i="25"/>
  <c r="AG38" i="23"/>
  <c r="AA38" i="23"/>
  <c r="N11" i="23"/>
  <c r="AF38" i="23"/>
  <c r="G41" i="25" s="1"/>
  <c r="AG9" i="23"/>
  <c r="AF9" i="23"/>
  <c r="R38" i="23"/>
  <c r="R9" i="23"/>
  <c r="Q9" i="23"/>
  <c r="B42" i="22"/>
  <c r="B41" i="22"/>
  <c r="B26" i="22"/>
  <c r="B25" i="22"/>
  <c r="N11" i="20"/>
  <c r="AG38" i="20"/>
  <c r="AF38" i="20"/>
  <c r="AG9" i="20"/>
  <c r="AF9" i="20"/>
  <c r="R38" i="20"/>
  <c r="R9" i="20"/>
  <c r="Q9" i="20"/>
  <c r="B42" i="19"/>
  <c r="B41" i="19"/>
  <c r="B26" i="19"/>
  <c r="B25" i="19"/>
  <c r="N10" i="17"/>
  <c r="AF37" i="17"/>
  <c r="AG37" i="17"/>
  <c r="G42" i="19" s="1"/>
  <c r="AG8" i="17"/>
  <c r="AF8" i="17"/>
  <c r="R37" i="17"/>
  <c r="G26" i="19" s="1"/>
  <c r="R8" i="17"/>
  <c r="Q8" i="17"/>
  <c r="B42" i="16"/>
  <c r="B41" i="16"/>
  <c r="B26" i="16"/>
  <c r="B25" i="16"/>
  <c r="N10" i="14"/>
  <c r="AG8" i="14"/>
  <c r="AF8" i="14"/>
  <c r="R8" i="14"/>
  <c r="Q8" i="14"/>
  <c r="B43" i="13"/>
  <c r="B42" i="13"/>
  <c r="B26" i="13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AG8" i="11"/>
  <c r="AF8" i="11"/>
  <c r="R8" i="11"/>
  <c r="Q8" i="11"/>
  <c r="B42" i="10"/>
  <c r="B41" i="10"/>
  <c r="B26" i="10"/>
  <c r="B25" i="10"/>
  <c r="R8" i="3"/>
  <c r="Q8" i="3"/>
  <c r="Q8" i="8"/>
  <c r="R8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10" i="8"/>
  <c r="AF37" i="8"/>
  <c r="G41" i="10" s="1"/>
  <c r="AG37" i="8"/>
  <c r="AG8" i="3"/>
  <c r="AF8" i="3"/>
  <c r="AG8" i="8"/>
  <c r="AF8" i="8"/>
  <c r="R37" i="8"/>
  <c r="B42" i="7"/>
  <c r="B41" i="7"/>
  <c r="B26" i="7"/>
  <c r="F34" i="36"/>
  <c r="G34" i="36" s="1"/>
  <c r="F23" i="36"/>
  <c r="G23" i="36" s="1"/>
  <c r="F34" i="33"/>
  <c r="G34" i="33" s="1"/>
  <c r="F23" i="33"/>
  <c r="G23" i="33" s="1"/>
  <c r="F34" i="30"/>
  <c r="G34" i="30" s="1"/>
  <c r="F23" i="30"/>
  <c r="G23" i="30" s="1"/>
  <c r="F34" i="27"/>
  <c r="G34" i="27" s="1"/>
  <c r="F23" i="27"/>
  <c r="G23" i="27" s="1"/>
  <c r="F34" i="24"/>
  <c r="G34" i="24" s="1"/>
  <c r="F23" i="24"/>
  <c r="G23" i="24" s="1"/>
  <c r="F33" i="21"/>
  <c r="G33" i="21" s="1"/>
  <c r="F22" i="21"/>
  <c r="G22" i="21" s="1"/>
  <c r="F34" i="18"/>
  <c r="G34" i="18" s="1"/>
  <c r="F23" i="18"/>
  <c r="G23" i="18" s="1"/>
  <c r="G37" i="18" s="1"/>
  <c r="F34" i="15"/>
  <c r="G34" i="15" s="1"/>
  <c r="F23" i="15"/>
  <c r="G23" i="15" s="1"/>
  <c r="G37" i="15" s="1"/>
  <c r="F34" i="12"/>
  <c r="G34" i="12" s="1"/>
  <c r="G23" i="12"/>
  <c r="F23" i="12"/>
  <c r="F34" i="9"/>
  <c r="G34" i="9" s="1"/>
  <c r="F23" i="9"/>
  <c r="G23" i="9" s="1"/>
  <c r="F34" i="6"/>
  <c r="G34" i="6" s="1"/>
  <c r="F23" i="6"/>
  <c r="G23" i="6" s="1"/>
  <c r="AE38" i="35"/>
  <c r="G40" i="37" s="1"/>
  <c r="AD38" i="35"/>
  <c r="AC38" i="35"/>
  <c r="AB38" i="35"/>
  <c r="AA38" i="35"/>
  <c r="G36" i="37" s="1"/>
  <c r="AE38" i="32"/>
  <c r="AD38" i="32"/>
  <c r="AC38" i="32"/>
  <c r="AB38" i="32"/>
  <c r="G37" i="34" s="1"/>
  <c r="AA38" i="32"/>
  <c r="AE38" i="29"/>
  <c r="AD38" i="29"/>
  <c r="AC38" i="29"/>
  <c r="G38" i="31" s="1"/>
  <c r="AB38" i="29"/>
  <c r="AA38" i="29"/>
  <c r="AE38" i="26"/>
  <c r="AD38" i="26"/>
  <c r="AC38" i="26"/>
  <c r="AB38" i="26"/>
  <c r="AA38" i="26"/>
  <c r="AE38" i="23"/>
  <c r="AD38" i="23"/>
  <c r="AC38" i="23"/>
  <c r="AB38" i="23"/>
  <c r="G37" i="25" s="1"/>
  <c r="AE38" i="20"/>
  <c r="AD38" i="20"/>
  <c r="AC38" i="20"/>
  <c r="AB38" i="20"/>
  <c r="AA38" i="20"/>
  <c r="AE37" i="17"/>
  <c r="AD37" i="17"/>
  <c r="AC37" i="17"/>
  <c r="G38" i="19" s="1"/>
  <c r="AB37" i="17"/>
  <c r="AA37" i="17"/>
  <c r="AE37" i="8"/>
  <c r="G40" i="10" s="1"/>
  <c r="AD37" i="8"/>
  <c r="AC37" i="8"/>
  <c r="AB37" i="8"/>
  <c r="AA37" i="8"/>
  <c r="G36" i="10" s="1"/>
  <c r="J38" i="35"/>
  <c r="J38" i="32"/>
  <c r="G11" i="34" s="1"/>
  <c r="J38" i="29"/>
  <c r="J38" i="26"/>
  <c r="J38" i="23"/>
  <c r="J38" i="20"/>
  <c r="J37" i="17"/>
  <c r="J37" i="14"/>
  <c r="J37" i="11"/>
  <c r="J37" i="8"/>
  <c r="G37" i="13" l="1"/>
  <c r="G37" i="24"/>
  <c r="G37" i="50"/>
  <c r="G30" i="13"/>
  <c r="H15" i="7"/>
  <c r="F68" i="29"/>
  <c r="E68" i="29" s="1"/>
  <c r="G38" i="13"/>
  <c r="G23" i="34"/>
  <c r="F68" i="26"/>
  <c r="E68" i="26" s="1"/>
  <c r="G37" i="30"/>
  <c r="G37" i="27"/>
  <c r="G26" i="28"/>
  <c r="G26" i="31"/>
  <c r="G37" i="46"/>
  <c r="G40" i="19"/>
  <c r="F66" i="17"/>
  <c r="E66" i="17" s="1"/>
  <c r="G39" i="28"/>
  <c r="G37" i="40"/>
  <c r="G11" i="19"/>
  <c r="F68" i="35"/>
  <c r="E68" i="35" s="1"/>
  <c r="G37" i="9"/>
  <c r="G37" i="36"/>
  <c r="N67" i="8"/>
  <c r="G37" i="49"/>
  <c r="H12" i="7"/>
  <c r="G11" i="37"/>
  <c r="G39" i="31"/>
  <c r="G42" i="25"/>
  <c r="G38" i="25"/>
  <c r="G39" i="34"/>
  <c r="G40" i="25"/>
  <c r="G41" i="31"/>
  <c r="N37" i="3"/>
  <c r="G41" i="13"/>
  <c r="G33" i="13"/>
  <c r="G29" i="13"/>
  <c r="F37" i="20"/>
  <c r="E37" i="20" s="1"/>
  <c r="G37" i="1"/>
  <c r="G37" i="10"/>
  <c r="G38" i="28"/>
  <c r="G36" i="34"/>
  <c r="G40" i="34"/>
  <c r="G42" i="22"/>
  <c r="H14" i="5"/>
  <c r="G12" i="31"/>
  <c r="H42" i="7"/>
  <c r="H38" i="7"/>
  <c r="H25" i="7"/>
  <c r="F66" i="11"/>
  <c r="E66" i="11" s="1"/>
  <c r="G41" i="37"/>
  <c r="G23" i="16"/>
  <c r="G28" i="16"/>
  <c r="G36" i="16"/>
  <c r="G40" i="16"/>
  <c r="G11" i="16"/>
  <c r="G25" i="16"/>
  <c r="F35" i="3"/>
  <c r="E35" i="3" s="1"/>
  <c r="N37" i="11"/>
  <c r="F67" i="1"/>
  <c r="E67" i="1" s="1"/>
  <c r="G38" i="35"/>
  <c r="F36" i="35"/>
  <c r="E36" i="35" s="1"/>
  <c r="G37" i="37"/>
  <c r="G69" i="35"/>
  <c r="G38" i="37"/>
  <c r="F68" i="32"/>
  <c r="E68" i="32" s="1"/>
  <c r="G69" i="32"/>
  <c r="F67" i="32"/>
  <c r="G38" i="32"/>
  <c r="F37" i="32"/>
  <c r="E37" i="32" s="1"/>
  <c r="G38" i="34"/>
  <c r="G41" i="34"/>
  <c r="G69" i="29"/>
  <c r="E67" i="29"/>
  <c r="G38" i="29"/>
  <c r="F36" i="29"/>
  <c r="E36" i="29" s="1"/>
  <c r="G37" i="31"/>
  <c r="G24" i="31"/>
  <c r="G36" i="31"/>
  <c r="G40" i="31"/>
  <c r="G69" i="26"/>
  <c r="F67" i="26"/>
  <c r="G42" i="28"/>
  <c r="G41" i="28"/>
  <c r="G37" i="28"/>
  <c r="G38" i="26"/>
  <c r="F37" i="23"/>
  <c r="E37" i="23" s="1"/>
  <c r="G39" i="25"/>
  <c r="G36" i="25"/>
  <c r="G69" i="23"/>
  <c r="F67" i="23"/>
  <c r="E67" i="23" s="1"/>
  <c r="G11" i="25"/>
  <c r="F36" i="23"/>
  <c r="E36" i="23" s="1"/>
  <c r="F68" i="23"/>
  <c r="E68" i="23" s="1"/>
  <c r="G38" i="20"/>
  <c r="F36" i="20"/>
  <c r="G69" i="20"/>
  <c r="G41" i="22"/>
  <c r="G38" i="22"/>
  <c r="G11" i="22"/>
  <c r="G26" i="22"/>
  <c r="G37" i="22"/>
  <c r="F65" i="17"/>
  <c r="G67" i="17"/>
  <c r="G36" i="19"/>
  <c r="G39" i="19"/>
  <c r="N67" i="17"/>
  <c r="G37" i="19"/>
  <c r="G37" i="17"/>
  <c r="F35" i="17"/>
  <c r="E35" i="17" s="1"/>
  <c r="F36" i="17"/>
  <c r="E36" i="17" s="1"/>
  <c r="G32" i="16"/>
  <c r="F66" i="14"/>
  <c r="E66" i="14" s="1"/>
  <c r="F36" i="14"/>
  <c r="E36" i="14" s="1"/>
  <c r="F65" i="14"/>
  <c r="E65" i="14" s="1"/>
  <c r="G67" i="14"/>
  <c r="G37" i="14"/>
  <c r="F35" i="14"/>
  <c r="E35" i="14" s="1"/>
  <c r="F36" i="11"/>
  <c r="E36" i="11" s="1"/>
  <c r="G37" i="11"/>
  <c r="F35" i="11"/>
  <c r="E35" i="11" s="1"/>
  <c r="F65" i="11"/>
  <c r="E65" i="11" s="1"/>
  <c r="G67" i="11"/>
  <c r="F65" i="8"/>
  <c r="E65" i="8" s="1"/>
  <c r="N37" i="8"/>
  <c r="G37" i="8"/>
  <c r="F35" i="8"/>
  <c r="E35" i="8" s="1"/>
  <c r="F36" i="8"/>
  <c r="E36" i="8" s="1"/>
  <c r="H34" i="7"/>
  <c r="H30" i="7"/>
  <c r="F36" i="3"/>
  <c r="E36" i="3" s="1"/>
  <c r="F65" i="3"/>
  <c r="F67" i="3" s="1"/>
  <c r="G68" i="1"/>
  <c r="AH48" i="11"/>
  <c r="AH48" i="14"/>
  <c r="AH48" i="17"/>
  <c r="AH50" i="20"/>
  <c r="AH50" i="23"/>
  <c r="AH50" i="26"/>
  <c r="AH50" i="29"/>
  <c r="AH50" i="32"/>
  <c r="AH50" i="35"/>
  <c r="N68" i="1"/>
  <c r="H43" i="5"/>
  <c r="H37" i="1"/>
  <c r="H48" i="5"/>
  <c r="H40" i="5"/>
  <c r="G37" i="39"/>
  <c r="G37" i="12"/>
  <c r="G42" i="37"/>
  <c r="G39" i="37"/>
  <c r="G26" i="37"/>
  <c r="G37" i="33"/>
  <c r="G26" i="34"/>
  <c r="G11" i="31"/>
  <c r="G36" i="28"/>
  <c r="G11" i="28"/>
  <c r="G40" i="28"/>
  <c r="G26" i="25"/>
  <c r="G36" i="21"/>
  <c r="G36" i="22"/>
  <c r="G40" i="22"/>
  <c r="G39" i="22"/>
  <c r="H11" i="7"/>
  <c r="H31" i="5"/>
  <c r="H35" i="5"/>
  <c r="G23" i="19"/>
  <c r="G41" i="19"/>
  <c r="G41" i="16"/>
  <c r="G37" i="16"/>
  <c r="G33" i="16"/>
  <c r="G29" i="16"/>
  <c r="G24" i="16"/>
  <c r="G42" i="16"/>
  <c r="G38" i="16"/>
  <c r="G34" i="16"/>
  <c r="G30" i="16"/>
  <c r="G39" i="16"/>
  <c r="G35" i="16"/>
  <c r="G31" i="16"/>
  <c r="G26" i="16"/>
  <c r="G44" i="16"/>
  <c r="N67" i="11"/>
  <c r="G10" i="10"/>
  <c r="G11" i="10"/>
  <c r="G38" i="10"/>
  <c r="G42" i="10"/>
  <c r="G26" i="10"/>
  <c r="G39" i="10"/>
  <c r="G37" i="6"/>
  <c r="H39" i="7"/>
  <c r="H26" i="7"/>
  <c r="H36" i="7"/>
  <c r="H28" i="7"/>
  <c r="N67" i="3"/>
  <c r="H44" i="7"/>
  <c r="H41" i="7"/>
  <c r="H37" i="7"/>
  <c r="H33" i="7"/>
  <c r="H29" i="7"/>
  <c r="H24" i="7"/>
  <c r="H35" i="7"/>
  <c r="H31" i="7"/>
  <c r="H40" i="7"/>
  <c r="H32" i="7"/>
  <c r="H23" i="7"/>
  <c r="H13" i="7"/>
  <c r="I43" i="7"/>
  <c r="H43" i="10" s="1"/>
  <c r="H44" i="13" s="1"/>
  <c r="H43" i="16" s="1"/>
  <c r="H43" i="19" s="1"/>
  <c r="H43" i="22" s="1"/>
  <c r="H43" i="25" s="1"/>
  <c r="H43" i="28" s="1"/>
  <c r="H43" i="31" s="1"/>
  <c r="H43" i="34" s="1"/>
  <c r="H43" i="37" s="1"/>
  <c r="G43" i="38" s="1"/>
  <c r="H28" i="5"/>
  <c r="H29" i="5"/>
  <c r="H32" i="5"/>
  <c r="H17" i="5"/>
  <c r="I15" i="7" s="1"/>
  <c r="H34" i="5"/>
  <c r="H38" i="5"/>
  <c r="H69" i="20"/>
  <c r="I14" i="7"/>
  <c r="H13" i="10" s="1"/>
  <c r="H14" i="13" s="1"/>
  <c r="H13" i="16" s="1"/>
  <c r="H13" i="19" s="1"/>
  <c r="H13" i="22" s="1"/>
  <c r="H13" i="25" s="1"/>
  <c r="H13" i="28" s="1"/>
  <c r="H13" i="31" s="1"/>
  <c r="H13" i="34" s="1"/>
  <c r="H13" i="37" s="1"/>
  <c r="G13" i="38" s="1"/>
  <c r="G20" i="51"/>
  <c r="E20" i="51" s="1"/>
  <c r="G17" i="51"/>
  <c r="E17" i="51" s="1"/>
  <c r="G36" i="13"/>
  <c r="G27" i="13"/>
  <c r="G43" i="13"/>
  <c r="G39" i="13"/>
  <c r="G35" i="13"/>
  <c r="G31" i="13"/>
  <c r="G26" i="13"/>
  <c r="G40" i="13"/>
  <c r="G32" i="13"/>
  <c r="G45" i="13"/>
  <c r="G42" i="13"/>
  <c r="G34" i="13"/>
  <c r="G25" i="13"/>
  <c r="G24" i="13"/>
  <c r="G12" i="13"/>
  <c r="H67" i="3"/>
  <c r="H26" i="5"/>
  <c r="H27" i="5"/>
  <c r="H33" i="5"/>
  <c r="H36" i="5"/>
  <c r="H37" i="5"/>
  <c r="H39" i="5"/>
  <c r="H41" i="5"/>
  <c r="H42" i="5"/>
  <c r="H44" i="5"/>
  <c r="H45" i="5"/>
  <c r="I42" i="7" s="1"/>
  <c r="F69" i="35"/>
  <c r="H38" i="35"/>
  <c r="F69" i="29"/>
  <c r="E18" i="51"/>
  <c r="H38" i="29"/>
  <c r="H38" i="26"/>
  <c r="E13" i="51"/>
  <c r="H67" i="8"/>
  <c r="H13" i="5"/>
  <c r="H12" i="5"/>
  <c r="N37" i="1"/>
  <c r="E12" i="52"/>
  <c r="E16" i="52"/>
  <c r="E11" i="52"/>
  <c r="E13" i="52"/>
  <c r="E15" i="52"/>
  <c r="E17" i="52"/>
  <c r="E19" i="52"/>
  <c r="E9" i="52"/>
  <c r="D9" i="52" s="1"/>
  <c r="E10" i="52"/>
  <c r="E14" i="52"/>
  <c r="E18" i="52"/>
  <c r="E20" i="52"/>
  <c r="E14" i="51"/>
  <c r="J21" i="51"/>
  <c r="B3" i="39"/>
  <c r="C5" i="2"/>
  <c r="C5" i="6" s="1"/>
  <c r="C5" i="41" s="1"/>
  <c r="C6" i="41" s="1"/>
  <c r="D45" i="3"/>
  <c r="D46" i="3" s="1"/>
  <c r="D5" i="3"/>
  <c r="D5" i="8" s="1"/>
  <c r="D5" i="11" s="1"/>
  <c r="C3" i="3"/>
  <c r="C3" i="8" s="1"/>
  <c r="C3" i="11" s="1"/>
  <c r="C3" i="14" s="1"/>
  <c r="C3" i="17" s="1"/>
  <c r="C4" i="20" s="1"/>
  <c r="C4" i="23" s="1"/>
  <c r="C4" i="26" s="1"/>
  <c r="C4" i="29" s="1"/>
  <c r="C4" i="32" s="1"/>
  <c r="C4" i="35" s="1"/>
  <c r="B3" i="2"/>
  <c r="B3" i="6" s="1"/>
  <c r="B3" i="9" s="1"/>
  <c r="B3" i="12" s="1"/>
  <c r="B3" i="15" s="1"/>
  <c r="B3" i="18" s="1"/>
  <c r="B3" i="21" s="1"/>
  <c r="B3" i="24" s="1"/>
  <c r="B3" i="27" s="1"/>
  <c r="B3" i="30" s="1"/>
  <c r="B3" i="33" s="1"/>
  <c r="B3" i="36" s="1"/>
  <c r="F21" i="52"/>
  <c r="G21" i="52"/>
  <c r="L21" i="52"/>
  <c r="E19" i="51"/>
  <c r="E16" i="51"/>
  <c r="E15" i="51"/>
  <c r="E12" i="51"/>
  <c r="E11" i="51"/>
  <c r="E10" i="51"/>
  <c r="F21" i="51"/>
  <c r="E9" i="51"/>
  <c r="N69" i="35"/>
  <c r="N69" i="32"/>
  <c r="G37" i="48"/>
  <c r="N69" i="29"/>
  <c r="G37" i="47"/>
  <c r="N69" i="26"/>
  <c r="N69" i="23"/>
  <c r="G36" i="45"/>
  <c r="N69" i="20"/>
  <c r="F69" i="20"/>
  <c r="G37" i="44"/>
  <c r="G37" i="43"/>
  <c r="N67" i="14"/>
  <c r="G37" i="42"/>
  <c r="G37" i="41"/>
  <c r="E51" i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H47" i="38"/>
  <c r="N29" i="35"/>
  <c r="N28" i="35"/>
  <c r="N27" i="35"/>
  <c r="N26" i="35"/>
  <c r="N25" i="35"/>
  <c r="A12" i="35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N27" i="32"/>
  <c r="N26" i="32"/>
  <c r="N25" i="32"/>
  <c r="N24" i="32"/>
  <c r="N23" i="32"/>
  <c r="A12" i="32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N26" i="29"/>
  <c r="N25" i="29"/>
  <c r="N24" i="29"/>
  <c r="N23" i="29"/>
  <c r="N22" i="29"/>
  <c r="A12" i="29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N28" i="26"/>
  <c r="N27" i="26"/>
  <c r="N26" i="26"/>
  <c r="N25" i="26"/>
  <c r="N24" i="26"/>
  <c r="A12" i="26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N23" i="23"/>
  <c r="N22" i="23"/>
  <c r="N21" i="23"/>
  <c r="N20" i="23"/>
  <c r="N19" i="23"/>
  <c r="A12" i="23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N28" i="20"/>
  <c r="N27" i="20"/>
  <c r="N26" i="20"/>
  <c r="N25" i="20"/>
  <c r="N24" i="20"/>
  <c r="A12" i="20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N26" i="17"/>
  <c r="N25" i="17"/>
  <c r="N24" i="17"/>
  <c r="N23" i="17"/>
  <c r="N22" i="17"/>
  <c r="A11" i="17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N26" i="14"/>
  <c r="N25" i="14"/>
  <c r="N24" i="14"/>
  <c r="A11" i="14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11" i="8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11" i="3"/>
  <c r="A12" i="3" s="1"/>
  <c r="A13" i="3" s="1"/>
  <c r="A14" i="3" s="1"/>
  <c r="A15" i="3" s="1"/>
  <c r="A16" i="3" s="1"/>
  <c r="A17" i="3" s="1"/>
  <c r="A18" i="3" s="1"/>
  <c r="A19" i="3" s="1"/>
  <c r="A20" i="3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C3" i="7"/>
  <c r="C2" i="10" s="1"/>
  <c r="C2" i="13" s="1"/>
  <c r="C2" i="16" s="1"/>
  <c r="B2" i="19" s="1"/>
  <c r="B2" i="22" s="1"/>
  <c r="B2" i="25" s="1"/>
  <c r="B2" i="28" s="1"/>
  <c r="B2" i="31" s="1"/>
  <c r="B2" i="34" s="1"/>
  <c r="B2" i="37" s="1"/>
  <c r="B2" i="38" s="1"/>
  <c r="AK38" i="35"/>
  <c r="G44" i="37" s="1"/>
  <c r="Z38" i="35"/>
  <c r="G35" i="37" s="1"/>
  <c r="Y38" i="35"/>
  <c r="G34" i="37" s="1"/>
  <c r="X38" i="35"/>
  <c r="G33" i="37" s="1"/>
  <c r="W38" i="35"/>
  <c r="G32" i="37" s="1"/>
  <c r="V38" i="35"/>
  <c r="G31" i="37" s="1"/>
  <c r="U38" i="35"/>
  <c r="G30" i="37" s="1"/>
  <c r="T38" i="35"/>
  <c r="G29" i="37" s="1"/>
  <c r="S38" i="35"/>
  <c r="G28" i="37" s="1"/>
  <c r="Q38" i="35"/>
  <c r="G25" i="37" s="1"/>
  <c r="P38" i="35"/>
  <c r="G24" i="37" s="1"/>
  <c r="O38" i="35"/>
  <c r="G23" i="37" s="1"/>
  <c r="L38" i="35"/>
  <c r="G14" i="37" s="1"/>
  <c r="K38" i="35"/>
  <c r="G12" i="37" s="1"/>
  <c r="I38" i="35"/>
  <c r="G10" i="37" s="1"/>
  <c r="N34" i="35"/>
  <c r="N33" i="35"/>
  <c r="N32" i="35"/>
  <c r="N31" i="35"/>
  <c r="N30" i="35"/>
  <c r="N24" i="35"/>
  <c r="N23" i="35"/>
  <c r="N22" i="35"/>
  <c r="N21" i="35"/>
  <c r="N20" i="35"/>
  <c r="N19" i="35"/>
  <c r="N18" i="35"/>
  <c r="N17" i="35"/>
  <c r="N16" i="35"/>
  <c r="N15" i="35"/>
  <c r="N14" i="35"/>
  <c r="N13" i="35"/>
  <c r="N12" i="35"/>
  <c r="AK38" i="32"/>
  <c r="G44" i="34" s="1"/>
  <c r="Z38" i="32"/>
  <c r="G35" i="34" s="1"/>
  <c r="Y38" i="32"/>
  <c r="G34" i="34" s="1"/>
  <c r="X38" i="32"/>
  <c r="G33" i="34" s="1"/>
  <c r="W38" i="32"/>
  <c r="G32" i="34" s="1"/>
  <c r="V38" i="32"/>
  <c r="G31" i="34" s="1"/>
  <c r="U38" i="32"/>
  <c r="G30" i="34" s="1"/>
  <c r="T38" i="32"/>
  <c r="G29" i="34" s="1"/>
  <c r="S38" i="32"/>
  <c r="G28" i="34" s="1"/>
  <c r="Q38" i="32"/>
  <c r="G25" i="34" s="1"/>
  <c r="P38" i="32"/>
  <c r="G24" i="34" s="1"/>
  <c r="L38" i="32"/>
  <c r="G14" i="34" s="1"/>
  <c r="K38" i="32"/>
  <c r="G12" i="34" s="1"/>
  <c r="I38" i="32"/>
  <c r="G10" i="34" s="1"/>
  <c r="N34" i="32"/>
  <c r="N33" i="32"/>
  <c r="N32" i="32"/>
  <c r="N31" i="32"/>
  <c r="N30" i="32"/>
  <c r="N29" i="32"/>
  <c r="N28" i="32"/>
  <c r="N22" i="32"/>
  <c r="N21" i="32"/>
  <c r="N20" i="32"/>
  <c r="N19" i="32"/>
  <c r="N18" i="32"/>
  <c r="N17" i="32"/>
  <c r="N16" i="32"/>
  <c r="N15" i="32"/>
  <c r="N14" i="32"/>
  <c r="N13" i="32"/>
  <c r="N12" i="32"/>
  <c r="AK38" i="29"/>
  <c r="G44" i="31" s="1"/>
  <c r="Z38" i="29"/>
  <c r="G35" i="31" s="1"/>
  <c r="Y38" i="29"/>
  <c r="G34" i="31" s="1"/>
  <c r="X38" i="29"/>
  <c r="G33" i="31" s="1"/>
  <c r="W38" i="29"/>
  <c r="G32" i="31" s="1"/>
  <c r="V38" i="29"/>
  <c r="G31" i="31" s="1"/>
  <c r="U38" i="29"/>
  <c r="G30" i="31" s="1"/>
  <c r="T38" i="29"/>
  <c r="G29" i="31" s="1"/>
  <c r="S38" i="29"/>
  <c r="G28" i="31" s="1"/>
  <c r="Q38" i="29"/>
  <c r="G25" i="31" s="1"/>
  <c r="O38" i="29"/>
  <c r="G23" i="31" s="1"/>
  <c r="L38" i="29"/>
  <c r="G14" i="31" s="1"/>
  <c r="I38" i="29"/>
  <c r="G10" i="31" s="1"/>
  <c r="N33" i="29"/>
  <c r="N32" i="29"/>
  <c r="N31" i="29"/>
  <c r="N30" i="29"/>
  <c r="N29" i="29"/>
  <c r="N28" i="29"/>
  <c r="N27" i="29"/>
  <c r="N21" i="29"/>
  <c r="N20" i="29"/>
  <c r="N19" i="29"/>
  <c r="N18" i="29"/>
  <c r="N17" i="29"/>
  <c r="N16" i="29"/>
  <c r="N15" i="29"/>
  <c r="N14" i="29"/>
  <c r="N13" i="29"/>
  <c r="N12" i="29"/>
  <c r="AK38" i="26"/>
  <c r="G44" i="28" s="1"/>
  <c r="Z38" i="26"/>
  <c r="G35" i="28" s="1"/>
  <c r="Y38" i="26"/>
  <c r="G34" i="28" s="1"/>
  <c r="X38" i="26"/>
  <c r="G33" i="28" s="1"/>
  <c r="W38" i="26"/>
  <c r="G32" i="28" s="1"/>
  <c r="V38" i="26"/>
  <c r="G31" i="28" s="1"/>
  <c r="U38" i="26"/>
  <c r="G30" i="28" s="1"/>
  <c r="T38" i="26"/>
  <c r="G29" i="28" s="1"/>
  <c r="S38" i="26"/>
  <c r="G28" i="28" s="1"/>
  <c r="Q38" i="26"/>
  <c r="G25" i="28" s="1"/>
  <c r="P38" i="26"/>
  <c r="G24" i="28" s="1"/>
  <c r="O38" i="26"/>
  <c r="G23" i="28" s="1"/>
  <c r="L38" i="26"/>
  <c r="G14" i="28" s="1"/>
  <c r="K38" i="26"/>
  <c r="G12" i="28" s="1"/>
  <c r="I38" i="26"/>
  <c r="G10" i="28" s="1"/>
  <c r="N34" i="26"/>
  <c r="N33" i="26"/>
  <c r="N32" i="26"/>
  <c r="N31" i="26"/>
  <c r="N30" i="26"/>
  <c r="N29" i="26"/>
  <c r="N23" i="26"/>
  <c r="N22" i="26"/>
  <c r="N21" i="26"/>
  <c r="N20" i="26"/>
  <c r="N19" i="26"/>
  <c r="N18" i="26"/>
  <c r="N17" i="26"/>
  <c r="N16" i="26"/>
  <c r="N15" i="26"/>
  <c r="N14" i="26"/>
  <c r="N13" i="26"/>
  <c r="N12" i="26"/>
  <c r="AK38" i="23"/>
  <c r="G44" i="25" s="1"/>
  <c r="Z38" i="23"/>
  <c r="G35" i="25" s="1"/>
  <c r="Y38" i="23"/>
  <c r="G34" i="25" s="1"/>
  <c r="X38" i="23"/>
  <c r="G33" i="25" s="1"/>
  <c r="W38" i="23"/>
  <c r="G32" i="25" s="1"/>
  <c r="V38" i="23"/>
  <c r="G31" i="25" s="1"/>
  <c r="U38" i="23"/>
  <c r="G30" i="25" s="1"/>
  <c r="T38" i="23"/>
  <c r="G29" i="25" s="1"/>
  <c r="S38" i="23"/>
  <c r="G28" i="25" s="1"/>
  <c r="Q38" i="23"/>
  <c r="G25" i="25" s="1"/>
  <c r="P38" i="23"/>
  <c r="G24" i="25" s="1"/>
  <c r="O38" i="23"/>
  <c r="G23" i="25" s="1"/>
  <c r="L38" i="23"/>
  <c r="G14" i="25" s="1"/>
  <c r="K38" i="23"/>
  <c r="G12" i="25" s="1"/>
  <c r="I38" i="23"/>
  <c r="G10" i="25" s="1"/>
  <c r="N34" i="23"/>
  <c r="N33" i="23"/>
  <c r="N32" i="23"/>
  <c r="N31" i="23"/>
  <c r="N30" i="23"/>
  <c r="N29" i="23"/>
  <c r="N28" i="23"/>
  <c r="N27" i="23"/>
  <c r="N26" i="23"/>
  <c r="N25" i="23"/>
  <c r="N24" i="23"/>
  <c r="N18" i="23"/>
  <c r="N17" i="23"/>
  <c r="N16" i="23"/>
  <c r="N15" i="23"/>
  <c r="N14" i="23"/>
  <c r="N13" i="23"/>
  <c r="N12" i="23"/>
  <c r="AK38" i="20"/>
  <c r="G44" i="22" s="1"/>
  <c r="Z38" i="20"/>
  <c r="G35" i="22" s="1"/>
  <c r="Y38" i="20"/>
  <c r="G34" i="22" s="1"/>
  <c r="X38" i="20"/>
  <c r="G33" i="22" s="1"/>
  <c r="W38" i="20"/>
  <c r="G32" i="22" s="1"/>
  <c r="V38" i="20"/>
  <c r="G31" i="22" s="1"/>
  <c r="U38" i="20"/>
  <c r="G30" i="22" s="1"/>
  <c r="T38" i="20"/>
  <c r="G29" i="22" s="1"/>
  <c r="S38" i="20"/>
  <c r="G28" i="22" s="1"/>
  <c r="Q38" i="20"/>
  <c r="G25" i="22" s="1"/>
  <c r="P38" i="20"/>
  <c r="G24" i="22" s="1"/>
  <c r="O38" i="20"/>
  <c r="G23" i="22" s="1"/>
  <c r="L38" i="20"/>
  <c r="G14" i="22" s="1"/>
  <c r="K38" i="20"/>
  <c r="G12" i="22" s="1"/>
  <c r="I38" i="20"/>
  <c r="G10" i="22" s="1"/>
  <c r="N34" i="20"/>
  <c r="N33" i="20"/>
  <c r="N32" i="20"/>
  <c r="N31" i="20"/>
  <c r="N30" i="20"/>
  <c r="N29" i="20"/>
  <c r="N23" i="20"/>
  <c r="N22" i="20"/>
  <c r="N21" i="20"/>
  <c r="N20" i="20"/>
  <c r="N19" i="20"/>
  <c r="N18" i="20"/>
  <c r="N17" i="20"/>
  <c r="N16" i="20"/>
  <c r="N15" i="20"/>
  <c r="N14" i="20"/>
  <c r="N13" i="20"/>
  <c r="N12" i="20"/>
  <c r="AK37" i="17"/>
  <c r="G44" i="19" s="1"/>
  <c r="Z37" i="17"/>
  <c r="G35" i="19" s="1"/>
  <c r="Y37" i="17"/>
  <c r="G34" i="19" s="1"/>
  <c r="X37" i="17"/>
  <c r="G33" i="19" s="1"/>
  <c r="W37" i="17"/>
  <c r="G32" i="19" s="1"/>
  <c r="V37" i="17"/>
  <c r="G31" i="19" s="1"/>
  <c r="U37" i="17"/>
  <c r="G30" i="19" s="1"/>
  <c r="T37" i="17"/>
  <c r="G29" i="19" s="1"/>
  <c r="S37" i="17"/>
  <c r="G28" i="19" s="1"/>
  <c r="Q37" i="17"/>
  <c r="G25" i="19" s="1"/>
  <c r="P37" i="17"/>
  <c r="G24" i="19" s="1"/>
  <c r="L37" i="17"/>
  <c r="G14" i="19" s="1"/>
  <c r="K37" i="17"/>
  <c r="G12" i="19" s="1"/>
  <c r="I37" i="17"/>
  <c r="G10" i="19" s="1"/>
  <c r="N33" i="17"/>
  <c r="N31" i="17"/>
  <c r="N30" i="17"/>
  <c r="N29" i="17"/>
  <c r="N28" i="17"/>
  <c r="N27" i="17"/>
  <c r="N21" i="17"/>
  <c r="N20" i="17"/>
  <c r="N19" i="17"/>
  <c r="N18" i="17"/>
  <c r="N17" i="17"/>
  <c r="N16" i="17"/>
  <c r="N15" i="17"/>
  <c r="N14" i="17"/>
  <c r="N13" i="17"/>
  <c r="N12" i="17"/>
  <c r="N11" i="17"/>
  <c r="L37" i="14"/>
  <c r="G14" i="16" s="1"/>
  <c r="K37" i="14"/>
  <c r="G12" i="16" s="1"/>
  <c r="I37" i="14"/>
  <c r="G10" i="16" s="1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L37" i="11"/>
  <c r="G15" i="13" s="1"/>
  <c r="K37" i="11"/>
  <c r="G13" i="13" s="1"/>
  <c r="I37" i="11"/>
  <c r="G11" i="13" s="1"/>
  <c r="AK37" i="8"/>
  <c r="G44" i="10" s="1"/>
  <c r="Z37" i="8"/>
  <c r="G35" i="10" s="1"/>
  <c r="Y37" i="8"/>
  <c r="G34" i="10" s="1"/>
  <c r="X37" i="8"/>
  <c r="G33" i="10" s="1"/>
  <c r="W37" i="8"/>
  <c r="G32" i="10" s="1"/>
  <c r="V37" i="8"/>
  <c r="G31" i="10" s="1"/>
  <c r="U37" i="8"/>
  <c r="G30" i="10" s="1"/>
  <c r="T37" i="8"/>
  <c r="G29" i="10" s="1"/>
  <c r="S37" i="8"/>
  <c r="G28" i="10" s="1"/>
  <c r="Q37" i="8"/>
  <c r="G25" i="10" s="1"/>
  <c r="P37" i="8"/>
  <c r="G24" i="10" s="1"/>
  <c r="O37" i="8"/>
  <c r="G23" i="10" s="1"/>
  <c r="L37" i="8"/>
  <c r="G14" i="10" s="1"/>
  <c r="K37" i="8"/>
  <c r="G12" i="10" s="1"/>
  <c r="F34" i="2"/>
  <c r="G34" i="2" s="1"/>
  <c r="F23" i="2"/>
  <c r="G23" i="2" s="1"/>
  <c r="F67" i="17" l="1"/>
  <c r="I12" i="7"/>
  <c r="N38" i="32"/>
  <c r="I38" i="7"/>
  <c r="H38" i="10" s="1"/>
  <c r="H39" i="13" s="1"/>
  <c r="H38" i="16" s="1"/>
  <c r="H38" i="19" s="1"/>
  <c r="H38" i="22" s="1"/>
  <c r="H38" i="25" s="1"/>
  <c r="H38" i="28" s="1"/>
  <c r="H38" i="31" s="1"/>
  <c r="H38" i="34" s="1"/>
  <c r="H38" i="37" s="1"/>
  <c r="G38" i="38" s="1"/>
  <c r="I37" i="7"/>
  <c r="H37" i="10" s="1"/>
  <c r="H38" i="13" s="1"/>
  <c r="H37" i="16" s="1"/>
  <c r="H37" i="19" s="1"/>
  <c r="H37" i="22" s="1"/>
  <c r="H37" i="25" s="1"/>
  <c r="H37" i="28" s="1"/>
  <c r="H37" i="31" s="1"/>
  <c r="H37" i="34" s="1"/>
  <c r="H37" i="37" s="1"/>
  <c r="G37" i="38" s="1"/>
  <c r="F37" i="3"/>
  <c r="E67" i="32"/>
  <c r="F69" i="32"/>
  <c r="F38" i="32"/>
  <c r="F38" i="29"/>
  <c r="E67" i="26"/>
  <c r="F69" i="26"/>
  <c r="F69" i="23"/>
  <c r="E36" i="20"/>
  <c r="N38" i="20"/>
  <c r="E65" i="17"/>
  <c r="N37" i="17"/>
  <c r="F67" i="14"/>
  <c r="F37" i="14"/>
  <c r="F37" i="11"/>
  <c r="F67" i="11"/>
  <c r="F67" i="8"/>
  <c r="F37" i="8"/>
  <c r="G48" i="13"/>
  <c r="H11" i="10"/>
  <c r="H12" i="13" s="1"/>
  <c r="H11" i="16" s="1"/>
  <c r="H11" i="19" s="1"/>
  <c r="H11" i="22" s="1"/>
  <c r="H11" i="25" s="1"/>
  <c r="H11" i="28" s="1"/>
  <c r="E65" i="3"/>
  <c r="I26" i="7"/>
  <c r="H26" i="10" s="1"/>
  <c r="H27" i="13" s="1"/>
  <c r="H26" i="16" s="1"/>
  <c r="H26" i="19" s="1"/>
  <c r="H26" i="22" s="1"/>
  <c r="H26" i="25" s="1"/>
  <c r="H26" i="28" s="1"/>
  <c r="H26" i="31" s="1"/>
  <c r="H26" i="34" s="1"/>
  <c r="H26" i="37" s="1"/>
  <c r="G26" i="38" s="1"/>
  <c r="F68" i="1"/>
  <c r="F37" i="1"/>
  <c r="I40" i="7"/>
  <c r="H40" i="10" s="1"/>
  <c r="H41" i="13" s="1"/>
  <c r="H40" i="16" s="1"/>
  <c r="H40" i="19" s="1"/>
  <c r="H40" i="22" s="1"/>
  <c r="H40" i="25" s="1"/>
  <c r="H40" i="28" s="1"/>
  <c r="H40" i="31" s="1"/>
  <c r="H40" i="34" s="1"/>
  <c r="H40" i="37" s="1"/>
  <c r="G40" i="38" s="1"/>
  <c r="I11" i="7"/>
  <c r="I41" i="7"/>
  <c r="H41" i="10" s="1"/>
  <c r="H42" i="13" s="1"/>
  <c r="H41" i="16" s="1"/>
  <c r="H41" i="19" s="1"/>
  <c r="H41" i="22" s="1"/>
  <c r="H41" i="25" s="1"/>
  <c r="H41" i="28" s="1"/>
  <c r="H41" i="31" s="1"/>
  <c r="H41" i="34" s="1"/>
  <c r="H41" i="37" s="1"/>
  <c r="G41" i="38" s="1"/>
  <c r="H42" i="10"/>
  <c r="H43" i="13" s="1"/>
  <c r="H42" i="16" s="1"/>
  <c r="H42" i="19" s="1"/>
  <c r="H42" i="22" s="1"/>
  <c r="H42" i="25" s="1"/>
  <c r="H42" i="28" s="1"/>
  <c r="H42" i="31" s="1"/>
  <c r="H42" i="34" s="1"/>
  <c r="H42" i="37" s="1"/>
  <c r="G42" i="38" s="1"/>
  <c r="I36" i="7"/>
  <c r="H36" i="10" s="1"/>
  <c r="H37" i="13" s="1"/>
  <c r="H36" i="16" s="1"/>
  <c r="H36" i="19" s="1"/>
  <c r="H36" i="22" s="1"/>
  <c r="H36" i="25" s="1"/>
  <c r="H36" i="28" s="1"/>
  <c r="H36" i="31" s="1"/>
  <c r="H36" i="34" s="1"/>
  <c r="H36" i="37" s="1"/>
  <c r="G36" i="38" s="1"/>
  <c r="G21" i="51"/>
  <c r="N38" i="29"/>
  <c r="N38" i="23"/>
  <c r="N37" i="14"/>
  <c r="I39" i="7"/>
  <c r="H39" i="10" s="1"/>
  <c r="H40" i="13" s="1"/>
  <c r="H39" i="16" s="1"/>
  <c r="H39" i="19" s="1"/>
  <c r="H39" i="22" s="1"/>
  <c r="H39" i="25" s="1"/>
  <c r="H39" i="28" s="1"/>
  <c r="H39" i="31" s="1"/>
  <c r="H39" i="34" s="1"/>
  <c r="H39" i="37" s="1"/>
  <c r="G39" i="38" s="1"/>
  <c r="I13" i="7"/>
  <c r="H12" i="10" s="1"/>
  <c r="H13" i="13" s="1"/>
  <c r="H12" i="16" s="1"/>
  <c r="H12" i="19" s="1"/>
  <c r="H12" i="22" s="1"/>
  <c r="H14" i="10"/>
  <c r="H15" i="13" s="1"/>
  <c r="H14" i="16" s="1"/>
  <c r="H14" i="19" s="1"/>
  <c r="H14" i="22" s="1"/>
  <c r="H14" i="25" s="1"/>
  <c r="H14" i="28" s="1"/>
  <c r="H14" i="31" s="1"/>
  <c r="H14" i="34" s="1"/>
  <c r="H14" i="37" s="1"/>
  <c r="G14" i="38" s="1"/>
  <c r="G18" i="13"/>
  <c r="E65" i="1"/>
  <c r="H20" i="5"/>
  <c r="D6" i="3"/>
  <c r="D6" i="8"/>
  <c r="E21" i="52"/>
  <c r="D10" i="52"/>
  <c r="D11" i="52" s="1"/>
  <c r="D12" i="52" s="1"/>
  <c r="D13" i="52" s="1"/>
  <c r="D14" i="52" s="1"/>
  <c r="D15" i="52" s="1"/>
  <c r="D16" i="52" s="1"/>
  <c r="D17" i="52" s="1"/>
  <c r="D18" i="52" s="1"/>
  <c r="D19" i="52" s="1"/>
  <c r="D20" i="52" s="1"/>
  <c r="D21" i="52" s="1"/>
  <c r="C6" i="2"/>
  <c r="C5" i="9"/>
  <c r="C5" i="42" s="1"/>
  <c r="C6" i="42" s="1"/>
  <c r="D5" i="5"/>
  <c r="D5" i="7" s="1"/>
  <c r="C6" i="6"/>
  <c r="C5" i="40"/>
  <c r="C6" i="40" s="1"/>
  <c r="B3" i="45"/>
  <c r="D45" i="8"/>
  <c r="D45" i="11" s="1"/>
  <c r="B3" i="49"/>
  <c r="C3" i="5"/>
  <c r="B3" i="41"/>
  <c r="B3" i="44"/>
  <c r="B3" i="46"/>
  <c r="B3" i="43"/>
  <c r="B3" i="50"/>
  <c r="B3" i="48"/>
  <c r="B3" i="47"/>
  <c r="B3" i="40"/>
  <c r="B3" i="42"/>
  <c r="E21" i="51"/>
  <c r="D9" i="51"/>
  <c r="D10" i="51" s="1"/>
  <c r="D11" i="51" s="1"/>
  <c r="D12" i="51" s="1"/>
  <c r="D13" i="51" s="1"/>
  <c r="D14" i="51" s="1"/>
  <c r="D15" i="51" s="1"/>
  <c r="D16" i="51" s="1"/>
  <c r="D17" i="51" s="1"/>
  <c r="D18" i="51" s="1"/>
  <c r="D19" i="51" s="1"/>
  <c r="D20" i="51" s="1"/>
  <c r="D21" i="51" s="1"/>
  <c r="N38" i="35"/>
  <c r="F38" i="35"/>
  <c r="N38" i="26"/>
  <c r="F38" i="23"/>
  <c r="F38" i="20"/>
  <c r="H51" i="5"/>
  <c r="A21" i="3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D5" i="14"/>
  <c r="D6" i="11"/>
  <c r="G17" i="16"/>
  <c r="G47" i="10"/>
  <c r="I23" i="7"/>
  <c r="H23" i="10" s="1"/>
  <c r="I33" i="7"/>
  <c r="H33" i="10" s="1"/>
  <c r="H34" i="13" s="1"/>
  <c r="H33" i="16" s="1"/>
  <c r="H33" i="19" s="1"/>
  <c r="H33" i="22" s="1"/>
  <c r="H33" i="25" s="1"/>
  <c r="H33" i="28" s="1"/>
  <c r="H33" i="31" s="1"/>
  <c r="H33" i="34" s="1"/>
  <c r="H33" i="37" s="1"/>
  <c r="G33" i="38" s="1"/>
  <c r="I35" i="7"/>
  <c r="H35" i="10" s="1"/>
  <c r="H36" i="13" s="1"/>
  <c r="H35" i="16" s="1"/>
  <c r="H35" i="19" s="1"/>
  <c r="H35" i="22" s="1"/>
  <c r="H35" i="25" s="1"/>
  <c r="H35" i="28" s="1"/>
  <c r="H35" i="31" s="1"/>
  <c r="H35" i="34" s="1"/>
  <c r="H35" i="37" s="1"/>
  <c r="G35" i="38" s="1"/>
  <c r="I25" i="7"/>
  <c r="H25" i="10" s="1"/>
  <c r="H26" i="13" s="1"/>
  <c r="H25" i="16" s="1"/>
  <c r="H25" i="19" s="1"/>
  <c r="H25" i="22" s="1"/>
  <c r="H25" i="25" s="1"/>
  <c r="H25" i="28" s="1"/>
  <c r="H25" i="31" s="1"/>
  <c r="H25" i="34" s="1"/>
  <c r="H25" i="37" s="1"/>
  <c r="G25" i="38" s="1"/>
  <c r="I29" i="7"/>
  <c r="E10" i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H17" i="38"/>
  <c r="H49" i="38" s="1"/>
  <c r="I31" i="7"/>
  <c r="H31" i="10" s="1"/>
  <c r="H32" i="13" s="1"/>
  <c r="H31" i="16" s="1"/>
  <c r="H31" i="19" s="1"/>
  <c r="H31" i="22" s="1"/>
  <c r="H31" i="25" s="1"/>
  <c r="H31" i="28" s="1"/>
  <c r="H31" i="31" s="1"/>
  <c r="H31" i="34" s="1"/>
  <c r="H31" i="37" s="1"/>
  <c r="G31" i="38" s="1"/>
  <c r="G47" i="37"/>
  <c r="G47" i="34"/>
  <c r="G17" i="34"/>
  <c r="G47" i="31"/>
  <c r="F38" i="26"/>
  <c r="G47" i="19"/>
  <c r="H18" i="7"/>
  <c r="G17" i="28"/>
  <c r="I28" i="7"/>
  <c r="I32" i="7"/>
  <c r="I44" i="7"/>
  <c r="H44" i="10" s="1"/>
  <c r="G47" i="22"/>
  <c r="G47" i="28"/>
  <c r="G47" i="16"/>
  <c r="G17" i="25"/>
  <c r="I24" i="7"/>
  <c r="I30" i="7"/>
  <c r="I34" i="7"/>
  <c r="G17" i="19"/>
  <c r="G47" i="25"/>
  <c r="G17" i="37"/>
  <c r="G17" i="31"/>
  <c r="G17" i="22"/>
  <c r="F37" i="17"/>
  <c r="H47" i="7"/>
  <c r="G17" i="10"/>
  <c r="G37" i="2"/>
  <c r="E68" i="1" l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H11" i="31"/>
  <c r="H11" i="34" s="1"/>
  <c r="D6" i="5"/>
  <c r="C5" i="12"/>
  <c r="C5" i="43" s="1"/>
  <c r="C6" i="43" s="1"/>
  <c r="D46" i="8"/>
  <c r="C6" i="9"/>
  <c r="G49" i="16"/>
  <c r="D45" i="14"/>
  <c r="D46" i="11"/>
  <c r="H29" i="10"/>
  <c r="H30" i="13" s="1"/>
  <c r="H29" i="16" s="1"/>
  <c r="H29" i="19" s="1"/>
  <c r="H29" i="22" s="1"/>
  <c r="H29" i="25" s="1"/>
  <c r="H29" i="28" s="1"/>
  <c r="H29" i="31" s="1"/>
  <c r="H29" i="34" s="1"/>
  <c r="H29" i="37" s="1"/>
  <c r="G29" i="38" s="1"/>
  <c r="D4" i="10"/>
  <c r="D6" i="7"/>
  <c r="D5" i="17"/>
  <c r="D6" i="14"/>
  <c r="H24" i="13"/>
  <c r="G49" i="19"/>
  <c r="H53" i="5"/>
  <c r="E25" i="1"/>
  <c r="E26" i="1" s="1"/>
  <c r="E27" i="1" s="1"/>
  <c r="E28" i="1" s="1"/>
  <c r="E29" i="1" s="1"/>
  <c r="E30" i="1" s="1"/>
  <c r="E31" i="1" s="1"/>
  <c r="E32" i="1" s="1"/>
  <c r="E33" i="1" s="1"/>
  <c r="E34" i="1" s="1"/>
  <c r="E37" i="1" s="1"/>
  <c r="H49" i="7"/>
  <c r="G49" i="37"/>
  <c r="G49" i="34"/>
  <c r="G49" i="31"/>
  <c r="G49" i="25"/>
  <c r="H12" i="25"/>
  <c r="H12" i="28" s="1"/>
  <c r="H34" i="10"/>
  <c r="H35" i="13" s="1"/>
  <c r="H34" i="16" s="1"/>
  <c r="H34" i="19" s="1"/>
  <c r="H34" i="22" s="1"/>
  <c r="H34" i="25" s="1"/>
  <c r="H34" i="28" s="1"/>
  <c r="H34" i="31" s="1"/>
  <c r="H34" i="34" s="1"/>
  <c r="H34" i="37" s="1"/>
  <c r="G34" i="38" s="1"/>
  <c r="H28" i="10"/>
  <c r="H29" i="13" s="1"/>
  <c r="H28" i="16" s="1"/>
  <c r="H28" i="19" s="1"/>
  <c r="H28" i="22" s="1"/>
  <c r="H28" i="25" s="1"/>
  <c r="H28" i="28" s="1"/>
  <c r="H28" i="31" s="1"/>
  <c r="H28" i="34" s="1"/>
  <c r="H28" i="37" s="1"/>
  <c r="G28" i="38" s="1"/>
  <c r="G49" i="22"/>
  <c r="G49" i="28"/>
  <c r="H24" i="10"/>
  <c r="H25" i="13" s="1"/>
  <c r="H24" i="16" s="1"/>
  <c r="H24" i="19" s="1"/>
  <c r="H24" i="22" s="1"/>
  <c r="H24" i="25" s="1"/>
  <c r="H24" i="28" s="1"/>
  <c r="H24" i="31" s="1"/>
  <c r="H24" i="34" s="1"/>
  <c r="H24" i="37" s="1"/>
  <c r="G24" i="38" s="1"/>
  <c r="H32" i="10"/>
  <c r="H33" i="13" s="1"/>
  <c r="H32" i="16" s="1"/>
  <c r="H32" i="19" s="1"/>
  <c r="H32" i="22" s="1"/>
  <c r="H32" i="25" s="1"/>
  <c r="H32" i="28" s="1"/>
  <c r="H32" i="31" s="1"/>
  <c r="H32" i="34" s="1"/>
  <c r="H32" i="37" s="1"/>
  <c r="G32" i="38" s="1"/>
  <c r="H30" i="10"/>
  <c r="H31" i="13" s="1"/>
  <c r="H30" i="16" s="1"/>
  <c r="H30" i="19" s="1"/>
  <c r="H30" i="22" s="1"/>
  <c r="H30" i="25" s="1"/>
  <c r="H30" i="28" s="1"/>
  <c r="H30" i="31" s="1"/>
  <c r="H30" i="34" s="1"/>
  <c r="H30" i="37" s="1"/>
  <c r="G30" i="38" s="1"/>
  <c r="H45" i="13"/>
  <c r="G50" i="13"/>
  <c r="I47" i="7"/>
  <c r="I18" i="7"/>
  <c r="H10" i="10"/>
  <c r="H11" i="13" s="1"/>
  <c r="H10" i="16" s="1"/>
  <c r="G49" i="10"/>
  <c r="E64" i="3" l="1"/>
  <c r="E67" i="3" s="1"/>
  <c r="G39" i="40" s="1"/>
  <c r="G41" i="40" s="1"/>
  <c r="G39" i="39"/>
  <c r="G41" i="39" s="1"/>
  <c r="H11" i="37"/>
  <c r="G11" i="38" s="1"/>
  <c r="H12" i="31"/>
  <c r="H12" i="34" s="1"/>
  <c r="H44" i="16"/>
  <c r="H44" i="19" s="1"/>
  <c r="H44" i="22" s="1"/>
  <c r="H10" i="19"/>
  <c r="H17" i="19" s="1"/>
  <c r="H17" i="16"/>
  <c r="C5" i="15"/>
  <c r="C5" i="44" s="1"/>
  <c r="C6" i="44" s="1"/>
  <c r="C6" i="12"/>
  <c r="D46" i="14"/>
  <c r="D45" i="17"/>
  <c r="D46" i="17" s="1"/>
  <c r="D47" i="20" s="1"/>
  <c r="H23" i="16"/>
  <c r="H48" i="13"/>
  <c r="H47" i="10"/>
  <c r="D4" i="13"/>
  <c r="D5" i="10"/>
  <c r="D6" i="20"/>
  <c r="D6" i="17"/>
  <c r="I49" i="7"/>
  <c r="H18" i="13"/>
  <c r="H17" i="10"/>
  <c r="E49" i="8" l="1"/>
  <c r="E50" i="8" s="1"/>
  <c r="E51" i="8" s="1"/>
  <c r="E52" i="8" s="1"/>
  <c r="E53" i="8" s="1"/>
  <c r="E54" i="8" s="1"/>
  <c r="E55" i="8" s="1"/>
  <c r="E56" i="8" s="1"/>
  <c r="E57" i="8" s="1"/>
  <c r="E58" i="8" s="1"/>
  <c r="E59" i="8" s="1"/>
  <c r="E60" i="8" s="1"/>
  <c r="E61" i="8" s="1"/>
  <c r="E62" i="8" s="1"/>
  <c r="E63" i="8" s="1"/>
  <c r="E64" i="8" s="1"/>
  <c r="E67" i="8" s="1"/>
  <c r="G39" i="2"/>
  <c r="G41" i="2" s="1"/>
  <c r="C5" i="18"/>
  <c r="C5" i="45" s="1"/>
  <c r="C6" i="45" s="1"/>
  <c r="H10" i="22"/>
  <c r="H10" i="25" s="1"/>
  <c r="H10" i="28" s="1"/>
  <c r="H10" i="31" s="1"/>
  <c r="H12" i="37"/>
  <c r="G12" i="38" s="1"/>
  <c r="H44" i="25"/>
  <c r="H44" i="28" s="1"/>
  <c r="C6" i="15"/>
  <c r="D48" i="20"/>
  <c r="D47" i="23"/>
  <c r="H23" i="19"/>
  <c r="H47" i="16"/>
  <c r="H49" i="16" s="1"/>
  <c r="D5" i="13"/>
  <c r="D4" i="16"/>
  <c r="D6" i="23"/>
  <c r="D7" i="20"/>
  <c r="H50" i="13"/>
  <c r="H49" i="10"/>
  <c r="H17" i="25" l="1"/>
  <c r="E9" i="3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H17" i="28"/>
  <c r="C6" i="18"/>
  <c r="C5" i="21"/>
  <c r="C5" i="46" s="1"/>
  <c r="C6" i="46" s="1"/>
  <c r="H17" i="22"/>
  <c r="H44" i="31"/>
  <c r="H44" i="34" s="1"/>
  <c r="H44" i="37" s="1"/>
  <c r="G44" i="38" s="1"/>
  <c r="E49" i="11"/>
  <c r="E50" i="11" s="1"/>
  <c r="E51" i="11" s="1"/>
  <c r="E52" i="11" s="1"/>
  <c r="E53" i="11" s="1"/>
  <c r="E54" i="11" s="1"/>
  <c r="E55" i="11" s="1"/>
  <c r="E56" i="11" s="1"/>
  <c r="E57" i="11" s="1"/>
  <c r="E58" i="11" s="1"/>
  <c r="E59" i="11" s="1"/>
  <c r="E60" i="11" s="1"/>
  <c r="E61" i="11" s="1"/>
  <c r="E62" i="11" s="1"/>
  <c r="E63" i="11" s="1"/>
  <c r="G39" i="41"/>
  <c r="G41" i="41" s="1"/>
  <c r="D47" i="26"/>
  <c r="D48" i="23"/>
  <c r="H10" i="34"/>
  <c r="H17" i="31"/>
  <c r="H23" i="22"/>
  <c r="H47" i="19"/>
  <c r="H49" i="19" s="1"/>
  <c r="C4" i="19"/>
  <c r="D5" i="16"/>
  <c r="D6" i="26"/>
  <c r="D7" i="23"/>
  <c r="E26" i="3" l="1"/>
  <c r="E27" i="3" s="1"/>
  <c r="E28" i="3" s="1"/>
  <c r="E29" i="3" s="1"/>
  <c r="E30" i="3" s="1"/>
  <c r="E31" i="3" s="1"/>
  <c r="E32" i="3" s="1"/>
  <c r="E33" i="3" s="1"/>
  <c r="C5" i="24"/>
  <c r="C5" i="47" s="1"/>
  <c r="C6" i="47" s="1"/>
  <c r="C6" i="21"/>
  <c r="E64" i="11"/>
  <c r="E67" i="11" s="1"/>
  <c r="D48" i="26"/>
  <c r="D47" i="29"/>
  <c r="H23" i="25"/>
  <c r="H47" i="22"/>
  <c r="H49" i="22" s="1"/>
  <c r="H10" i="37"/>
  <c r="H17" i="34"/>
  <c r="C5" i="19"/>
  <c r="C4" i="25"/>
  <c r="C4" i="22"/>
  <c r="C5" i="22" s="1"/>
  <c r="D6" i="29"/>
  <c r="D7" i="26"/>
  <c r="E34" i="3" l="1"/>
  <c r="E37" i="3" s="1"/>
  <c r="G39" i="6" s="1"/>
  <c r="G41" i="6" s="1"/>
  <c r="C6" i="24"/>
  <c r="C5" i="27"/>
  <c r="C5" i="48" s="1"/>
  <c r="C6" i="48" s="1"/>
  <c r="E49" i="14"/>
  <c r="E50" i="14" s="1"/>
  <c r="E51" i="14" s="1"/>
  <c r="E52" i="14" s="1"/>
  <c r="E53" i="14" s="1"/>
  <c r="E54" i="14" s="1"/>
  <c r="E55" i="14" s="1"/>
  <c r="E56" i="14" s="1"/>
  <c r="E57" i="14" s="1"/>
  <c r="E58" i="14" s="1"/>
  <c r="E59" i="14" s="1"/>
  <c r="E60" i="14" s="1"/>
  <c r="E61" i="14" s="1"/>
  <c r="E62" i="14" s="1"/>
  <c r="E63" i="14" s="1"/>
  <c r="G39" i="42"/>
  <c r="G41" i="42" s="1"/>
  <c r="D48" i="29"/>
  <c r="D47" i="32"/>
  <c r="H23" i="28"/>
  <c r="H47" i="25"/>
  <c r="H49" i="25" s="1"/>
  <c r="G10" i="38"/>
  <c r="G17" i="38" s="1"/>
  <c r="H17" i="37"/>
  <c r="C4" i="28"/>
  <c r="C5" i="25"/>
  <c r="D6" i="32"/>
  <c r="D7" i="29"/>
  <c r="E9" i="8" l="1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E33" i="8" s="1"/>
  <c r="E34" i="8" s="1"/>
  <c r="E37" i="8" s="1"/>
  <c r="C6" i="27"/>
  <c r="C5" i="30"/>
  <c r="C5" i="49" s="1"/>
  <c r="C6" i="49" s="1"/>
  <c r="E64" i="14"/>
  <c r="E67" i="14" s="1"/>
  <c r="D47" i="35"/>
  <c r="D48" i="35" s="1"/>
  <c r="D48" i="32"/>
  <c r="H23" i="31"/>
  <c r="H47" i="28"/>
  <c r="H49" i="28" s="1"/>
  <c r="C4" i="31"/>
  <c r="C4" i="34" s="1"/>
  <c r="C5" i="34" s="1"/>
  <c r="C5" i="28"/>
  <c r="D6" i="35"/>
  <c r="D7" i="35" s="1"/>
  <c r="D7" i="32"/>
  <c r="C6" i="30" l="1"/>
  <c r="C5" i="33"/>
  <c r="C5" i="50" s="1"/>
  <c r="C6" i="50" s="1"/>
  <c r="E49" i="17"/>
  <c r="E50" i="17" s="1"/>
  <c r="E51" i="17" s="1"/>
  <c r="E52" i="17" s="1"/>
  <c r="E53" i="17" s="1"/>
  <c r="E54" i="17" s="1"/>
  <c r="E55" i="17" s="1"/>
  <c r="E56" i="17" s="1"/>
  <c r="E57" i="17" s="1"/>
  <c r="E58" i="17" s="1"/>
  <c r="E59" i="17" s="1"/>
  <c r="E60" i="17" s="1"/>
  <c r="E61" i="17" s="1"/>
  <c r="E62" i="17" s="1"/>
  <c r="E63" i="17" s="1"/>
  <c r="G39" i="43"/>
  <c r="G41" i="43" s="1"/>
  <c r="G39" i="9"/>
  <c r="G41" i="9" s="1"/>
  <c r="H23" i="34"/>
  <c r="H47" i="31"/>
  <c r="H49" i="31" s="1"/>
  <c r="C5" i="31"/>
  <c r="C5" i="36" l="1"/>
  <c r="C6" i="36" s="1"/>
  <c r="C6" i="33"/>
  <c r="E64" i="17"/>
  <c r="E67" i="17" s="1"/>
  <c r="E9" i="11"/>
  <c r="E10" i="11" s="1"/>
  <c r="E11" i="11" s="1"/>
  <c r="E12" i="11" s="1"/>
  <c r="E13" i="11" s="1"/>
  <c r="E14" i="11" s="1"/>
  <c r="E15" i="11" s="1"/>
  <c r="E16" i="11" s="1"/>
  <c r="E17" i="11" s="1"/>
  <c r="E18" i="11" s="1"/>
  <c r="E19" i="11" s="1"/>
  <c r="E20" i="11" s="1"/>
  <c r="E21" i="11" s="1"/>
  <c r="E22" i="11" s="1"/>
  <c r="E23" i="11" s="1"/>
  <c r="E24" i="11" s="1"/>
  <c r="E25" i="11" s="1"/>
  <c r="E26" i="11" s="1"/>
  <c r="E27" i="11" s="1"/>
  <c r="E28" i="11" s="1"/>
  <c r="E29" i="11" s="1"/>
  <c r="H23" i="37"/>
  <c r="H47" i="34"/>
  <c r="H49" i="34" s="1"/>
  <c r="C4" i="37"/>
  <c r="C5" i="37"/>
  <c r="G39" i="44" l="1"/>
  <c r="G41" i="44" s="1"/>
  <c r="E51" i="20"/>
  <c r="E52" i="20" s="1"/>
  <c r="E53" i="20" s="1"/>
  <c r="E54" i="20" s="1"/>
  <c r="E55" i="20" s="1"/>
  <c r="E56" i="20" s="1"/>
  <c r="E57" i="20" s="1"/>
  <c r="E58" i="20" s="1"/>
  <c r="E59" i="20" s="1"/>
  <c r="E60" i="20" s="1"/>
  <c r="E61" i="20" s="1"/>
  <c r="E62" i="20" s="1"/>
  <c r="E63" i="20" s="1"/>
  <c r="E64" i="20" s="1"/>
  <c r="E65" i="20" s="1"/>
  <c r="E30" i="11"/>
  <c r="E31" i="11" s="1"/>
  <c r="E32" i="11" s="1"/>
  <c r="E33" i="11" s="1"/>
  <c r="G23" i="38"/>
  <c r="G47" i="38" s="1"/>
  <c r="G49" i="38" s="1"/>
  <c r="H47" i="37"/>
  <c r="H49" i="37" s="1"/>
  <c r="E66" i="20" l="1"/>
  <c r="E69" i="20" s="1"/>
  <c r="E34" i="11"/>
  <c r="E37" i="11" s="1"/>
  <c r="E51" i="23" l="1"/>
  <c r="E52" i="23" s="1"/>
  <c r="E53" i="23" s="1"/>
  <c r="E54" i="23" s="1"/>
  <c r="E55" i="23" s="1"/>
  <c r="E56" i="23" s="1"/>
  <c r="E57" i="23" s="1"/>
  <c r="E58" i="23" s="1"/>
  <c r="E59" i="23" s="1"/>
  <c r="E60" i="23" s="1"/>
  <c r="E61" i="23" s="1"/>
  <c r="E62" i="23" s="1"/>
  <c r="E63" i="23" s="1"/>
  <c r="E64" i="23" s="1"/>
  <c r="E65" i="23" s="1"/>
  <c r="E66" i="23" s="1"/>
  <c r="E69" i="23" s="1"/>
  <c r="G38" i="45"/>
  <c r="G40" i="45" s="1"/>
  <c r="G39" i="12"/>
  <c r="G41" i="12" s="1"/>
  <c r="E9" i="14"/>
  <c r="E10" i="14" s="1"/>
  <c r="E11" i="14" s="1"/>
  <c r="E12" i="14" s="1"/>
  <c r="E13" i="14" s="1"/>
  <c r="E14" i="14" s="1"/>
  <c r="E15" i="14" s="1"/>
  <c r="E16" i="14" s="1"/>
  <c r="E17" i="14" s="1"/>
  <c r="E18" i="14" s="1"/>
  <c r="E19" i="14" s="1"/>
  <c r="E20" i="14" s="1"/>
  <c r="E21" i="14" s="1"/>
  <c r="E22" i="14" s="1"/>
  <c r="E23" i="14" s="1"/>
  <c r="E24" i="14" l="1"/>
  <c r="E25" i="14" s="1"/>
  <c r="E26" i="14" s="1"/>
  <c r="E27" i="14" s="1"/>
  <c r="E28" i="14" s="1"/>
  <c r="E29" i="14" s="1"/>
  <c r="E30" i="14" s="1"/>
  <c r="E31" i="14" s="1"/>
  <c r="E32" i="14" s="1"/>
  <c r="E33" i="14" s="1"/>
  <c r="E34" i="14" s="1"/>
  <c r="E37" i="14" s="1"/>
  <c r="G39" i="15" l="1"/>
  <c r="G41" i="15" s="1"/>
  <c r="E9" i="17"/>
  <c r="E10" i="17" s="1"/>
  <c r="E11" i="17" s="1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E22" i="17" l="1"/>
  <c r="E23" i="17" s="1"/>
  <c r="E24" i="17" s="1"/>
  <c r="E25" i="17" s="1"/>
  <c r="E26" i="17" s="1"/>
  <c r="E27" i="17" s="1"/>
  <c r="E28" i="17" s="1"/>
  <c r="E29" i="17" s="1"/>
  <c r="E30" i="17" s="1"/>
  <c r="E31" i="17" s="1"/>
  <c r="E32" i="17" s="1"/>
  <c r="E33" i="17" s="1"/>
  <c r="E34" i="17" s="1"/>
  <c r="E37" i="17" s="1"/>
  <c r="G39" i="46" l="1"/>
  <c r="G41" i="46" s="1"/>
  <c r="E51" i="26"/>
  <c r="E52" i="26" s="1"/>
  <c r="E53" i="26" s="1"/>
  <c r="E54" i="26" s="1"/>
  <c r="E55" i="26" s="1"/>
  <c r="E56" i="26" s="1"/>
  <c r="E57" i="26" s="1"/>
  <c r="E58" i="26" s="1"/>
  <c r="E59" i="26" s="1"/>
  <c r="E60" i="26" s="1"/>
  <c r="E61" i="26" s="1"/>
  <c r="E62" i="26" s="1"/>
  <c r="E63" i="26" s="1"/>
  <c r="E64" i="26" s="1"/>
  <c r="E65" i="26" s="1"/>
  <c r="G39" i="18"/>
  <c r="G41" i="18" s="1"/>
  <c r="E10" i="20"/>
  <c r="E11" i="20" s="1"/>
  <c r="E12" i="20" s="1"/>
  <c r="E13" i="20" s="1"/>
  <c r="E14" i="20" s="1"/>
  <c r="E15" i="20" s="1"/>
  <c r="E16" i="20" s="1"/>
  <c r="E17" i="20" s="1"/>
  <c r="E18" i="20" s="1"/>
  <c r="E19" i="20" s="1"/>
  <c r="E20" i="20" s="1"/>
  <c r="E21" i="20" s="1"/>
  <c r="E22" i="20" s="1"/>
  <c r="E23" i="20" s="1"/>
  <c r="E24" i="20" s="1"/>
  <c r="E25" i="20" s="1"/>
  <c r="E26" i="20" s="1"/>
  <c r="E27" i="20" s="1"/>
  <c r="E28" i="20" s="1"/>
  <c r="E29" i="20" s="1"/>
  <c r="E30" i="20" s="1"/>
  <c r="E31" i="20" s="1"/>
  <c r="E66" i="26" l="1"/>
  <c r="E32" i="20"/>
  <c r="E33" i="20" s="1"/>
  <c r="E34" i="20" s="1"/>
  <c r="E69" i="26" l="1"/>
  <c r="E51" i="29" s="1"/>
  <c r="E52" i="29" s="1"/>
  <c r="E53" i="29" s="1"/>
  <c r="E54" i="29" s="1"/>
  <c r="E55" i="29" s="1"/>
  <c r="E56" i="29" s="1"/>
  <c r="E57" i="29" s="1"/>
  <c r="E58" i="29" s="1"/>
  <c r="E59" i="29" s="1"/>
  <c r="E60" i="29" s="1"/>
  <c r="E61" i="29" s="1"/>
  <c r="E62" i="29" s="1"/>
  <c r="E63" i="29" s="1"/>
  <c r="E64" i="29" s="1"/>
  <c r="E35" i="20"/>
  <c r="E38" i="20" s="1"/>
  <c r="G39" i="47" l="1"/>
  <c r="G41" i="47" s="1"/>
  <c r="E65" i="29"/>
  <c r="E66" i="29" s="1"/>
  <c r="E69" i="29" s="1"/>
  <c r="G38" i="21"/>
  <c r="G40" i="21" s="1"/>
  <c r="E10" i="23"/>
  <c r="E11" i="23" s="1"/>
  <c r="E12" i="23" s="1"/>
  <c r="E13" i="23" s="1"/>
  <c r="E14" i="23" s="1"/>
  <c r="E15" i="23" s="1"/>
  <c r="E16" i="23" s="1"/>
  <c r="E17" i="23" s="1"/>
  <c r="E18" i="23" s="1"/>
  <c r="E19" i="23" s="1"/>
  <c r="E20" i="23" s="1"/>
  <c r="E21" i="23" s="1"/>
  <c r="E22" i="23" s="1"/>
  <c r="E23" i="23" s="1"/>
  <c r="E24" i="23" s="1"/>
  <c r="E25" i="23" s="1"/>
  <c r="E26" i="23" s="1"/>
  <c r="E27" i="23" s="1"/>
  <c r="E28" i="23" s="1"/>
  <c r="E29" i="23" s="1"/>
  <c r="E51" i="32" l="1"/>
  <c r="E52" i="32" s="1"/>
  <c r="E53" i="32" s="1"/>
  <c r="E54" i="32" s="1"/>
  <c r="E55" i="32" s="1"/>
  <c r="E56" i="32" s="1"/>
  <c r="E57" i="32" s="1"/>
  <c r="E58" i="32" s="1"/>
  <c r="E59" i="32" s="1"/>
  <c r="E60" i="32" s="1"/>
  <c r="E61" i="32" s="1"/>
  <c r="E62" i="32" s="1"/>
  <c r="E63" i="32" s="1"/>
  <c r="E64" i="32" s="1"/>
  <c r="E65" i="32" s="1"/>
  <c r="G39" i="48"/>
  <c r="G41" i="48" s="1"/>
  <c r="E30" i="23"/>
  <c r="E31" i="23" s="1"/>
  <c r="E32" i="23" s="1"/>
  <c r="E33" i="23" s="1"/>
  <c r="E34" i="23" s="1"/>
  <c r="E66" i="32" l="1"/>
  <c r="E35" i="23"/>
  <c r="E69" i="32" l="1"/>
  <c r="G39" i="49" s="1"/>
  <c r="G41" i="49" s="1"/>
  <c r="E38" i="23"/>
  <c r="E10" i="26" s="1"/>
  <c r="E11" i="26" s="1"/>
  <c r="E12" i="26" s="1"/>
  <c r="E13" i="26" s="1"/>
  <c r="E14" i="26" s="1"/>
  <c r="E15" i="26" s="1"/>
  <c r="E16" i="26" s="1"/>
  <c r="E17" i="26" s="1"/>
  <c r="E18" i="26" s="1"/>
  <c r="E19" i="26" s="1"/>
  <c r="E20" i="26" s="1"/>
  <c r="E21" i="26" s="1"/>
  <c r="E22" i="26" s="1"/>
  <c r="E23" i="26" s="1"/>
  <c r="E24" i="26" s="1"/>
  <c r="E25" i="26" s="1"/>
  <c r="E26" i="26" s="1"/>
  <c r="E27" i="26" s="1"/>
  <c r="E28" i="26" s="1"/>
  <c r="E29" i="26" s="1"/>
  <c r="E30" i="26" s="1"/>
  <c r="E31" i="26" s="1"/>
  <c r="E32" i="26" s="1"/>
  <c r="E33" i="26" s="1"/>
  <c r="E34" i="26" s="1"/>
  <c r="E35" i="26" s="1"/>
  <c r="E38" i="26" s="1"/>
  <c r="E51" i="35" l="1"/>
  <c r="E52" i="35" s="1"/>
  <c r="E53" i="35" s="1"/>
  <c r="E54" i="35" s="1"/>
  <c r="E55" i="35" s="1"/>
  <c r="E56" i="35" s="1"/>
  <c r="E57" i="35" s="1"/>
  <c r="E58" i="35" s="1"/>
  <c r="E59" i="35" s="1"/>
  <c r="E60" i="35" s="1"/>
  <c r="E61" i="35" s="1"/>
  <c r="E62" i="35" s="1"/>
  <c r="E63" i="35" s="1"/>
  <c r="E64" i="35" s="1"/>
  <c r="E65" i="35" s="1"/>
  <c r="E66" i="35" s="1"/>
  <c r="E69" i="35" s="1"/>
  <c r="G39" i="24"/>
  <c r="G41" i="24" s="1"/>
  <c r="G39" i="50" l="1"/>
  <c r="G41" i="50" s="1"/>
  <c r="G39" i="27"/>
  <c r="G41" i="27" s="1"/>
  <c r="E10" i="29"/>
  <c r="E11" i="29" s="1"/>
  <c r="E12" i="29" s="1"/>
  <c r="E13" i="29" s="1"/>
  <c r="E14" i="29" s="1"/>
  <c r="E15" i="29" s="1"/>
  <c r="E16" i="29" s="1"/>
  <c r="E17" i="29" s="1"/>
  <c r="E18" i="29" s="1"/>
  <c r="E19" i="29" s="1"/>
  <c r="E20" i="29" s="1"/>
  <c r="E21" i="29" s="1"/>
  <c r="E22" i="29" s="1"/>
  <c r="E23" i="29" s="1"/>
  <c r="E24" i="29" s="1"/>
  <c r="E25" i="29" s="1"/>
  <c r="E26" i="29" s="1"/>
  <c r="E27" i="29" s="1"/>
  <c r="E28" i="29" s="1"/>
  <c r="E29" i="29" s="1"/>
  <c r="E30" i="29" s="1"/>
  <c r="E31" i="29" s="1"/>
  <c r="E32" i="29" s="1"/>
  <c r="E33" i="29" s="1"/>
  <c r="E34" i="29" s="1"/>
  <c r="E35" i="29" s="1"/>
  <c r="E38" i="29" s="1"/>
  <c r="G39" i="30" l="1"/>
  <c r="G41" i="30" s="1"/>
  <c r="E10" i="32"/>
  <c r="E11" i="32" s="1"/>
  <c r="E12" i="32" s="1"/>
  <c r="E13" i="32" s="1"/>
  <c r="E14" i="32" s="1"/>
  <c r="E15" i="32" s="1"/>
  <c r="E16" i="32" s="1"/>
  <c r="E17" i="32" s="1"/>
  <c r="E18" i="32" s="1"/>
  <c r="E19" i="32" s="1"/>
  <c r="E20" i="32" s="1"/>
  <c r="E21" i="32" s="1"/>
  <c r="E22" i="32" s="1"/>
  <c r="E23" i="32" s="1"/>
  <c r="E24" i="32" s="1"/>
  <c r="E25" i="32" s="1"/>
  <c r="E26" i="32" s="1"/>
  <c r="E27" i="32" s="1"/>
  <c r="E28" i="32" s="1"/>
  <c r="E29" i="32" s="1"/>
  <c r="E30" i="32" s="1"/>
  <c r="E31" i="32" s="1"/>
  <c r="E32" i="32" s="1"/>
  <c r="E33" i="32" l="1"/>
  <c r="E34" i="32" s="1"/>
  <c r="E35" i="32" l="1"/>
  <c r="E38" i="32" l="1"/>
  <c r="E10" i="35" s="1"/>
  <c r="E11" i="35" s="1"/>
  <c r="E12" i="35" s="1"/>
  <c r="E13" i="35" s="1"/>
  <c r="E14" i="35" s="1"/>
  <c r="E15" i="35" s="1"/>
  <c r="E16" i="35" s="1"/>
  <c r="E17" i="35" s="1"/>
  <c r="E18" i="35" s="1"/>
  <c r="E19" i="35" s="1"/>
  <c r="E20" i="35" s="1"/>
  <c r="E21" i="35" s="1"/>
  <c r="E22" i="35" s="1"/>
  <c r="E23" i="35" s="1"/>
  <c r="E24" i="35" s="1"/>
  <c r="E25" i="35" l="1"/>
  <c r="E26" i="35" s="1"/>
  <c r="E27" i="35" s="1"/>
  <c r="E28" i="35" s="1"/>
  <c r="E29" i="35" s="1"/>
  <c r="E30" i="35" s="1"/>
  <c r="E31" i="35" s="1"/>
  <c r="E32" i="35" s="1"/>
  <c r="E33" i="35" s="1"/>
  <c r="E34" i="35" s="1"/>
  <c r="E35" i="35" s="1"/>
  <c r="E38" i="35" s="1"/>
  <c r="G39" i="33"/>
  <c r="G41" i="33" s="1"/>
  <c r="G39" i="36" l="1"/>
  <c r="G41" i="36" s="1"/>
</calcChain>
</file>

<file path=xl/sharedStrings.xml><?xml version="1.0" encoding="utf-8"?>
<sst xmlns="http://schemas.openxmlformats.org/spreadsheetml/2006/main" count="1905" uniqueCount="201">
  <si>
    <t>TOTAL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</si>
  <si>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</si>
  <si>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</si>
  <si>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</si>
  <si>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</si>
  <si>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</si>
  <si>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</si>
  <si>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</si>
  <si>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</si>
  <si>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</si>
  <si>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</si>
  <si>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</si>
  <si>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</si>
  <si>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</si>
  <si>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</si>
  <si>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</si>
  <si>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</si>
  <si>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DATE</t>
  </si>
  <si>
    <t>DESCRIPTION</t>
  </si>
  <si>
    <t>Date</t>
  </si>
  <si>
    <t>LOCAL NO.</t>
  </si>
  <si>
    <t>MONTH OF JANUARY</t>
  </si>
  <si>
    <t xml:space="preserve">MONTH OF JANUARY </t>
  </si>
  <si>
    <t>Approved by:</t>
  </si>
  <si>
    <t>MONTH OF MARCH</t>
  </si>
  <si>
    <t>MONTH OF APRIL</t>
  </si>
  <si>
    <t>MONTH OF MAY</t>
  </si>
  <si>
    <t>MONTH OF JUNE</t>
  </si>
  <si>
    <t>MONTH OF JULY</t>
  </si>
  <si>
    <t>MONTH OF AUGUST</t>
  </si>
  <si>
    <t>MONTH OF SEPTEMBER</t>
  </si>
  <si>
    <t>MONTH OF OCTOBER</t>
  </si>
  <si>
    <t>MONTH OF NOVEMBER</t>
  </si>
  <si>
    <t>MONTH OF DECEMBER</t>
  </si>
  <si>
    <t>BUDGET</t>
  </si>
  <si>
    <t>Hardship Fund</t>
  </si>
  <si>
    <t>Telephones</t>
  </si>
  <si>
    <t xml:space="preserve">MOIS DE JANVIER </t>
  </si>
  <si>
    <t xml:space="preserve">BANK REFERENCE BANCAIRE </t>
  </si>
  <si>
    <t>BANK BALANCE / SOLDE BANCAIRE</t>
  </si>
  <si>
    <t>TOTAL RECEIPTS / RECETTES TOTALES</t>
  </si>
  <si>
    <t>Rebates / Ristournes</t>
  </si>
  <si>
    <t>Interest / intérêts</t>
  </si>
  <si>
    <t>Other / Autres</t>
  </si>
  <si>
    <t>Other - description / Autres - description</t>
  </si>
  <si>
    <t>TOTAL EXPENDITURES / DÉBOURSÉS TOTAUX</t>
  </si>
  <si>
    <t>Bank Charges / Frais bancaires</t>
  </si>
  <si>
    <t>Travel costs / Frais déplacements</t>
  </si>
  <si>
    <t>Insurance / Assurances</t>
  </si>
  <si>
    <t>Exec Mtgs / Réunions exécutif</t>
  </si>
  <si>
    <t>Gifts &amp; Donations / Cadeaux &amp; Dons</t>
  </si>
  <si>
    <t>AGM / AGA</t>
  </si>
  <si>
    <t>Office Exp / Frais de bureau</t>
  </si>
  <si>
    <t>Local activities / Activités local</t>
  </si>
  <si>
    <t>Computer repairs / Réparations ordinateur</t>
  </si>
  <si>
    <t>Messenger / Messager</t>
  </si>
  <si>
    <t>Printing / Imprimerie</t>
  </si>
  <si>
    <t>Supplies &amp; Promo items / Fournitures &amp; Articles promotionnels</t>
  </si>
  <si>
    <t>Rent &amp; Repairs / Loyer et Entretien</t>
  </si>
  <si>
    <t>Professional fees / Honoraires professionnels</t>
  </si>
  <si>
    <t>Other - Description / Autres - Description</t>
  </si>
  <si>
    <t>/-------------------------------------------------------------------------------------------------------  EXPENDITURES  / DÉBOURSÉS ----------------------------------------------------------------------------------------------------------------------------------------------------------/</t>
  </si>
  <si>
    <t>Opening balance / Solde ouverture</t>
  </si>
  <si>
    <t>MONTH OF FEBRUARY</t>
  </si>
  <si>
    <t xml:space="preserve">MOIS DE FÉVRIER </t>
  </si>
  <si>
    <t xml:space="preserve">MOIS DE MARS </t>
  </si>
  <si>
    <t>MOIS DE AVRIL</t>
  </si>
  <si>
    <t>MOIS DE MAI</t>
  </si>
  <si>
    <t>MOIS DE JUIN</t>
  </si>
  <si>
    <t>MOIS DE JUILLET</t>
  </si>
  <si>
    <t>MOIS DE AOÛT</t>
  </si>
  <si>
    <t>MOIS DE SEPTEMBRE</t>
  </si>
  <si>
    <t>MOIS DE OCTOBRE</t>
  </si>
  <si>
    <t>MOIS DE NOVEMBRE</t>
  </si>
  <si>
    <t>MOIS DE DÉCEMBRE</t>
  </si>
  <si>
    <t>Hardship Fund / Fonds difficultés</t>
  </si>
  <si>
    <t>STATEMENT OF OPERATIONS / ÉTAT DES RÉSULTATS</t>
  </si>
  <si>
    <t>MOIS DE JANVIER</t>
  </si>
  <si>
    <t>CURRENT MONTH / MOIS COURANT</t>
  </si>
  <si>
    <t>RECEIPTS / RECETTES</t>
  </si>
  <si>
    <t>Hardship Fund/ Fonds difficultés</t>
  </si>
  <si>
    <t>Interest income / Revenu d'intérêts</t>
  </si>
  <si>
    <t>Total receipts / Recettes totales</t>
  </si>
  <si>
    <t>EXPENDITURES / DÉBOURSÉS</t>
  </si>
  <si>
    <t>Bank charges / Frais bancaires</t>
  </si>
  <si>
    <t>Travel costs / Frais de déplacements</t>
  </si>
  <si>
    <t xml:space="preserve">Executive meeting / Réunions de l'exécutif </t>
  </si>
  <si>
    <t>Gifts &amp; Donations / Cadeaux et dons</t>
  </si>
  <si>
    <t>Annual general meeting / Assemblée Générale annuelle</t>
  </si>
  <si>
    <t>Office expenses / Frais de bureau</t>
  </si>
  <si>
    <t>Local activities / Activités locales</t>
  </si>
  <si>
    <t>Messenger expenses / Frais de messagerie</t>
  </si>
  <si>
    <t>Telephone / Téléphone</t>
  </si>
  <si>
    <t>Supplies &amp; Promo items / Fournitures et articles promotion</t>
  </si>
  <si>
    <t>Rent &amp; maintenance / Loyer et entretien</t>
  </si>
  <si>
    <t>Total expenditures / Déboursés totaux</t>
  </si>
  <si>
    <t>INCOME (LOSS) / PROFITS (PERTES)</t>
  </si>
  <si>
    <t>Approuvé par:</t>
  </si>
  <si>
    <t>President / Président</t>
  </si>
  <si>
    <t>Treasurer / Trésorier</t>
  </si>
  <si>
    <t>YEAR TO DATE / CUMULATIF ANNUEL</t>
  </si>
  <si>
    <t>MOIS DE FÉVRIER</t>
  </si>
  <si>
    <t>MOIS DE MARS</t>
  </si>
  <si>
    <t>FOR THE YEAR</t>
  </si>
  <si>
    <t>POUR L'EXERCICE</t>
  </si>
  <si>
    <t>ACTUAL / RÉEL</t>
  </si>
  <si>
    <t>OUTSTANDING CHECKS / CHEQUES EN CIRCULATION</t>
  </si>
  <si>
    <t>Number / Numéro</t>
  </si>
  <si>
    <t>Amount / Montant</t>
  </si>
  <si>
    <t>ENTER DETAILS IN NEXT COLUMNS / ENREGISTRER LES DÉTAILS DANS LES PROCHAINES COLONNES</t>
  </si>
  <si>
    <t>BANK STATEMENT BALANCE - END OF MONTH / SOLDE SELON ÉTAT BANCAIRE - FIN DE MOIS</t>
  </si>
  <si>
    <t>OUTSTANDING DEPOSITS / DÉPÔTS EN CIRCULATION</t>
  </si>
  <si>
    <t>ADJUSTED BANK STATEMENT BALANCE / SOLDE BANCAIRE AJUSTÉ</t>
  </si>
  <si>
    <t>CASH BOOK BALANCE - END OF MONTH / SOLDE BANCAIRE AUX LIVRES - FIN DE MOIS</t>
  </si>
  <si>
    <t>DIFFERENCE TO RECONCILE / DIFFÉRENCE À RÉCONCILIER</t>
  </si>
  <si>
    <t xml:space="preserve">CASH BOOK - GENERAL BANK ACCOUNT / REGISTRE DES TRANSACTIONS - COMPTE BANCAIRE GÉNÉRAL </t>
  </si>
  <si>
    <t xml:space="preserve">Honorariums / Honoraires </t>
  </si>
  <si>
    <t>Conferences &amp; Training / Conférences &amp; Formation</t>
  </si>
  <si>
    <t>Conventions &amp; Collective Bargaining / Conventions &amp; Négociation Collective</t>
  </si>
  <si>
    <t>Honorariums / Honoraires</t>
  </si>
  <si>
    <t>Year / Année</t>
  </si>
  <si>
    <t>MONTH</t>
  </si>
  <si>
    <t>Petty Cash Transfers / Transferts Petite Caisse</t>
  </si>
  <si>
    <t>Loss of Wages / Pertes de Salaires</t>
  </si>
  <si>
    <t>Loss of wages / Pertes de salaires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</si>
  <si>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</si>
  <si>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</si>
  <si>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</si>
  <si>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</si>
  <si>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</si>
  <si>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</si>
  <si>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</si>
  <si>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</si>
  <si>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</si>
  <si>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</si>
  <si>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</si>
  <si>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</si>
  <si>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General Account Transfers / Transferts du Compte Général</t>
  </si>
  <si>
    <t>/-------------------------------------------------------------------------------------------------------  EXPENDITURES  / DÉBOURSÉS ---------------------------------------------------------------------------------------------------------------------------------------------------------------------------------/</t>
  </si>
  <si>
    <t>/-------------------------------------------------------------------------------------------------------  EXPENDITURES  / DÉBOURSÉS -----------------------------------------------------------------------------------------------------------------------------------------------------------------------------------------------------------------------------------------/</t>
  </si>
  <si>
    <t>/-------------------------------------------------------------------------------------------------------  EXPENDITURES  / DÉBOURSÉS ------------------------------------------------------------------------------------------------------------------------------------------------------------------------------------------------------------------------------/</t>
  </si>
  <si>
    <t>/-------------------------------------------------------------------------------------------------------  EXPENDITURES  / DÉBOURSÉS --------------------------------------------------------------------------------------------------------------------------------------------------------------------------------------------------------------------------/</t>
  </si>
  <si>
    <t>/-------------------------------------------------------------------------------------------------------  EXPENDITURES  / DÉBOURSÉS -----------------------------------------------------------------------------------------------------------------------------------------------------------------------------------------------------------------------------------------------------------/</t>
  </si>
  <si>
    <t>/-------------------------------------------------------------------------------------------------------  EXPENDITURES  / DÉBOURSÉS -------------------------------------------------------------------------------------------------------------------------------------------------------------------------------------------------------------------------------------------/</t>
  </si>
  <si>
    <t>INVESTMENTS / INVESTISSEMENTS</t>
  </si>
  <si>
    <t>BALANCE / SOLDE</t>
  </si>
  <si>
    <t>Interest Income / Revenus d'intérêts</t>
  </si>
  <si>
    <t>Investment Transfers / Transferts Investissements</t>
  </si>
  <si>
    <t>MONTH OF JANUARY / MOIS DE JANVIER</t>
  </si>
  <si>
    <t xml:space="preserve">CASH BOOK - GENERAL BANK ACCOUNT / REGISTRE DES TRANSACTIONS - COMPTE BANCAIRE GÉNÉRAL............................................................... </t>
  </si>
  <si>
    <t>MONTH OF FEBRUARY / MOIS DE FÉVRIER</t>
  </si>
  <si>
    <t>STATEMENT OF OPERATIONS / ÉTAT DES RÉSULTATS......................................................................................................................................................</t>
  </si>
  <si>
    <t>MONTH OF MARCH / MOIS DE MARS</t>
  </si>
  <si>
    <t>MONTH OF MAY / MOIS DE MAI</t>
  </si>
  <si>
    <t>MONTH OF JUNE / MOIS DE JUIN</t>
  </si>
  <si>
    <t>MONTH OF JULY / MOIS DE JUILLET</t>
  </si>
  <si>
    <t>MONTH OF SEPTEMBER / MOIS DE SEPTEMBRE</t>
  </si>
  <si>
    <t>MONTH OF OCTOBER / MOIS DE OCTOBRE</t>
  </si>
  <si>
    <t>MONTH OF NOVEMBER / MOIS DE NOVEMBRE</t>
  </si>
  <si>
    <t>MONTH OF DECEMBER / MOIS DE DÉCEMBRE</t>
  </si>
  <si>
    <t>MONTH OF AUGUST / MOIS DE AOÛT</t>
  </si>
  <si>
    <t>MONTH OF APRIL / MOIS DE AVRIL</t>
  </si>
  <si>
    <t>BUDGET FOR THE YEAR / BUDGET POUR L'ANNÉE.......................................................................................................................................</t>
  </si>
  <si>
    <t>PETTY CASH / PETITE CAISSE ................................................................................................................................................................................</t>
  </si>
  <si>
    <t>INVESTMENTS / INVESTISSEMENTS......................................................................................................................................................................</t>
  </si>
  <si>
    <t>Other Investment Income / Autres Revenus de placements</t>
  </si>
  <si>
    <t>PETTY CASH / PETITE CAISSE</t>
  </si>
  <si>
    <t>Investment and Interest Expenses / Frais de placements et d'intérêts</t>
  </si>
  <si>
    <t>Transfers to General Account / Transferts au Compte Général</t>
  </si>
  <si>
    <t xml:space="preserve">Transfers from Investments / Transferts des Investissements </t>
  </si>
  <si>
    <t>/-------------------------------------------------------------------------------------------------------  EXPENDITURES  / DÉBOURSÉS ----------------------------------------------------------------------------------------------------------------------------------------------------------------------------------------------------------------------------------------------/</t>
  </si>
  <si>
    <t>/-------------------------------------------------------------------------------------------------------  EXPENDITURES  / DÉBOURSÉS -----------------------------------------------------------------------------------------------------------------------------------------------------------------------------------------------------------------------------------------------------/</t>
  </si>
  <si>
    <t>/-------------------------------------------------------------------------------------------------------  EXPENDITURES  / DÉBOURSÉS -------------------------------------------------------------------------------------------------------------------------------------------------------------------------------------------------------------------------------------------------------/</t>
  </si>
  <si>
    <t>/-------------------------------------------------------------------------------------------------------  EXPENDITURES  / DÉBOURSÉS ----------------------------------------------------------------------------------------------------------------------------------------------------------------------------------------------------------------------------------------------------------/</t>
  </si>
  <si>
    <t>/-------------------------------------------------------------------------------------------------------  EXPENDITURES  / DÉBOURSÉS ----------------------------------------------------------------------------------------------------------------------------------------------------------------------------------------------------------------------------------------------------------------------------/</t>
  </si>
  <si>
    <t>/-------------------------------------------------------------------------------------------------------  EXPENDITURES  / DÉBOURSÉS --------------------------------------------------------------------------------------------------------------------------------------------------------------------------------------------------------------------------------------------------------------------------------/</t>
  </si>
  <si>
    <t>/-------------------------------------------------------------------------------------------------------  EXPENDITURES  / DÉBOURSÉS -------------------------------------------------------------------------------------------------------------------------------------------------------------------------------------------------------------------------------------------------------------------/</t>
  </si>
  <si>
    <t>/-------------------------------------------------------------------------------------------------------  EXPENDITURES  / DÉBOURSÉS -----------------------------------------------------------------------------------------------------------------------------------------------------------------------------------------------------------------------------------------------------------------------------/</t>
  </si>
  <si>
    <t>/-------------------------------------------------------------------------------------------------------  EXPENDITURES  / DÉBOURSÉS -----------------------------------------------------------------------------------------------------------------------------------------------------------------------------------------------------------------------------------------------------------------/</t>
  </si>
  <si>
    <t>/-------------------------------------------------------------------------------------------------------  EXPENDITURES  / DÉBOURSÉS --------------------------------------------------------------------------------------------------------------------------------------------------------------------------------------------------------------------------------------------------------------/</t>
  </si>
  <si>
    <t>/-------------------------------------------------------------------------------------------------------  EXPENDITURES  / DÉBOURSÉS ---------------------------------------------------------------------------------------------------------------------------------------------------------------------------------------------------------------------------------------------------------------/</t>
  </si>
  <si>
    <t>/-------------------------------------------------------------------------------------------------------  EXPENDITURES  / DÉBOURSÉS -------------------------------------------------------------------------------------------------------------------------------------------------------------------------------------------------------------------------------------------------------------------------------/</t>
  </si>
  <si>
    <t>/----------------------------------------------------------------------------------------------------------------------------------  EXPENDITURES  / DÉBOURSÉS -------------------------------------------------------------------------------------------------------------------------------------------------------------------------------------------------------------------------------------------/</t>
  </si>
  <si>
    <t>Month - Total Transfers from Investment / Total des Transferts provenant des Investissements pour le Mois</t>
  </si>
  <si>
    <t>OTHER BANK ACCOUNT / AUTRE COMPTE BANCAIRE</t>
  </si>
  <si>
    <t>BANK RECONCILIATION / CONCILIATION BANCAIRE</t>
  </si>
  <si>
    <t>BANK RECONCILIATION - OTHER BANK ACCOUNT / CONCILIATION BANCAIRE - AUTRE COMPTE BANCAIRE</t>
  </si>
  <si>
    <t>OTHER BANK ACCOUNT / AUTRE COMPTE BANCAIRE.....................................................................................................................</t>
  </si>
  <si>
    <t>BANK RECONCILIATION / CONCILIATION BANCAIRE.....................................................................................................................................................</t>
  </si>
  <si>
    <t>BANK RECONCILIATION - OTHER BANK ACCOUNT / CONCILIATION BANCAIRE - AUTRE COMPTE BANCAIRE..................................................................................................</t>
  </si>
  <si>
    <t>BANK RECONCILIATION - AUTRE COMPTE BANCAIRE / CONCILIATION BANCAIRE - AUTRE COMPTE BANCAIRE..................................................................................................</t>
  </si>
  <si>
    <t>Other Bank Account Transfers / Transferts Autre Compte Bancaire</t>
  </si>
  <si>
    <t>Transfers from General Bank Account / Transferts du Compte Bancaire Général</t>
  </si>
  <si>
    <t>Transfers to General Bank Account / Transferts au Compte Bancaire Général</t>
  </si>
  <si>
    <t>Month - Total Transfers from Other Bank Account / Total des Transferts provenant du Autre Compte Bancaire pour le Mois</t>
  </si>
  <si>
    <t>Transfers from Other Bank Account / Transferts du Autre Compte Bancaire</t>
  </si>
  <si>
    <t>Month - Total Transfers from General Bank Account / Total des Transferts provenant du Compte Bancaire Général pour le Mois</t>
  </si>
  <si>
    <t>Transfers to Other Bank Account / Transferts au Autre Compte Bancaire</t>
  </si>
  <si>
    <t>Other Bank Account Transfers / Transferts du Autre Compte Bancaire</t>
  </si>
  <si>
    <t>LEGEND / LÉGENDE</t>
  </si>
  <si>
    <t>USJE - SESJ / PSAC - AFPC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</si>
</sst>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5" xfId="0" applyFont="1" applyBorder="1"/>
    <xf numFmtId="4" fontId="0" fillId="0" borderId="0" xfId="0" applyNumberFormat="1"/>
    <xf numFmtId="4" fontId="3" fillId="0" borderId="0" xfId="0" applyNumberFormat="1" applyFont="1"/>
    <xf numFmtId="4" fontId="3" fillId="0" borderId="5" xfId="0" applyNumberFormat="1" applyFont="1" applyBorder="1"/>
    <xf numFmtId="4" fontId="0" fillId="0" borderId="2" xfId="0" applyNumberFormat="1" applyBorder="1"/>
    <xf numFmtId="0" fontId="5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4" fontId="8" fillId="0" borderId="0" xfId="0" applyNumberFormat="1" applyFont="1"/>
    <xf numFmtId="0" fontId="8" fillId="0" borderId="2" xfId="0" applyFont="1" applyBorder="1"/>
    <xf numFmtId="4" fontId="8" fillId="0" borderId="2" xfId="0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39" fontId="4" fillId="0" borderId="5" xfId="0" applyNumberFormat="1" applyFont="1" applyBorder="1"/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12" xfId="0" applyBorder="1"/>
    <xf numFmtId="1" fontId="5" fillId="0" borderId="0" xfId="0" applyNumberFormat="1" applyFont="1" applyFill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Alignment="1">
      <alignment horizontal="left"/>
    </xf>
    <xf numFmtId="0" fontId="0" fillId="0" borderId="0" xfId="0" applyBorder="1"/>
    <xf numFmtId="0" fontId="0" fillId="3" borderId="1" xfId="0" applyFill="1" applyBorder="1"/>
    <xf numFmtId="0" fontId="0" fillId="3" borderId="0" xfId="0" applyFill="1"/>
    <xf numFmtId="0" fontId="1" fillId="3" borderId="1" xfId="0" applyFont="1" applyFill="1" applyBorder="1" applyAlignment="1">
      <alignment wrapText="1"/>
    </xf>
    <xf numFmtId="4" fontId="0" fillId="3" borderId="1" xfId="0" applyNumberFormat="1" applyFill="1" applyBorder="1"/>
    <xf numFmtId="0" fontId="5" fillId="3" borderId="0" xfId="0" applyFont="1" applyFill="1" applyAlignment="1"/>
    <xf numFmtId="14" fontId="0" fillId="3" borderId="1" xfId="0" applyNumberFormat="1" applyFill="1" applyBorder="1"/>
    <xf numFmtId="0" fontId="0" fillId="0" borderId="0" xfId="0" applyFill="1"/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1" fontId="5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left"/>
    </xf>
    <xf numFmtId="4" fontId="0" fillId="0" borderId="0" xfId="0" applyNumberForma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14" fontId="0" fillId="0" borderId="0" xfId="0" applyNumberFormat="1" applyFill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14" fontId="3" fillId="3" borderId="1" xfId="0" applyNumberFormat="1" applyFont="1" applyFill="1" applyBorder="1" applyAlignment="1">
      <alignment horizontal="left"/>
    </xf>
    <xf numFmtId="0" fontId="4" fillId="3" borderId="0" xfId="0" applyFont="1" applyFill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Border="1"/>
    <xf numFmtId="0" fontId="1" fillId="3" borderId="0" xfId="0" applyFont="1" applyFill="1" applyBorder="1" applyAlignment="1">
      <alignment wrapText="1"/>
    </xf>
    <xf numFmtId="0" fontId="0" fillId="3" borderId="0" xfId="0" applyFill="1" applyBorder="1"/>
    <xf numFmtId="4" fontId="0" fillId="3" borderId="0" xfId="0" applyNumberFormat="1" applyFill="1" applyBorder="1"/>
    <xf numFmtId="0" fontId="3" fillId="3" borderId="0" xfId="0" applyFont="1" applyFill="1" applyBorder="1"/>
    <xf numFmtId="4" fontId="3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0" fontId="5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/>
    <xf numFmtId="164" fontId="0" fillId="3" borderId="0" xfId="0" applyNumberFormat="1" applyFill="1" applyBorder="1" applyAlignment="1">
      <alignment horizontal="left"/>
    </xf>
    <xf numFmtId="0" fontId="5" fillId="3" borderId="13" xfId="0" applyFont="1" applyFill="1" applyBorder="1" applyAlignment="1"/>
    <xf numFmtId="0" fontId="5" fillId="3" borderId="14" xfId="0" applyFont="1" applyFill="1" applyBorder="1" applyAlignment="1"/>
    <xf numFmtId="0" fontId="5" fillId="3" borderId="15" xfId="0" applyFont="1" applyFill="1" applyBorder="1" applyAlignment="1"/>
    <xf numFmtId="0" fontId="5" fillId="3" borderId="16" xfId="0" applyFont="1" applyFill="1" applyBorder="1" applyAlignment="1"/>
    <xf numFmtId="0" fontId="5" fillId="3" borderId="17" xfId="0" applyFont="1" applyFill="1" applyBorder="1" applyAlignment="1"/>
    <xf numFmtId="0" fontId="5" fillId="3" borderId="18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1" fillId="3" borderId="16" xfId="0" applyFont="1" applyFill="1" applyBorder="1" applyAlignment="1">
      <alignment wrapText="1"/>
    </xf>
    <xf numFmtId="0" fontId="1" fillId="3" borderId="17" xfId="0" applyFont="1" applyFill="1" applyBorder="1" applyAlignment="1">
      <alignment wrapText="1"/>
    </xf>
    <xf numFmtId="14" fontId="0" fillId="3" borderId="16" xfId="0" applyNumberFormat="1" applyFill="1" applyBorder="1"/>
    <xf numFmtId="4" fontId="0" fillId="3" borderId="17" xfId="0" applyNumberFormat="1" applyFill="1" applyBorder="1"/>
    <xf numFmtId="14" fontId="4" fillId="3" borderId="16" xfId="0" applyNumberFormat="1" applyFont="1" applyFill="1" applyBorder="1"/>
    <xf numFmtId="164" fontId="10" fillId="3" borderId="17" xfId="0" applyNumberFormat="1" applyFont="1" applyFill="1" applyBorder="1" applyAlignment="1">
      <alignment horizontal="left"/>
    </xf>
    <xf numFmtId="14" fontId="3" fillId="3" borderId="16" xfId="0" applyNumberFormat="1" applyFont="1" applyFill="1" applyBorder="1"/>
    <xf numFmtId="0" fontId="10" fillId="3" borderId="0" xfId="0" applyFont="1" applyFill="1" applyBorder="1" applyAlignment="1"/>
    <xf numFmtId="0" fontId="10" fillId="3" borderId="17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3" fillId="3" borderId="16" xfId="0" applyFont="1" applyFill="1" applyBorder="1"/>
    <xf numFmtId="0" fontId="0" fillId="3" borderId="16" xfId="0" applyFill="1" applyBorder="1"/>
    <xf numFmtId="0" fontId="4" fillId="3" borderId="16" xfId="0" applyFont="1" applyFill="1" applyBorder="1"/>
    <xf numFmtId="0" fontId="4" fillId="3" borderId="16" xfId="0" applyFont="1" applyFill="1" applyBorder="1" applyAlignment="1"/>
    <xf numFmtId="0" fontId="4" fillId="3" borderId="16" xfId="0" applyFont="1" applyFill="1" applyBorder="1" applyAlignment="1">
      <alignment horizontal="left"/>
    </xf>
    <xf numFmtId="164" fontId="11" fillId="3" borderId="17" xfId="0" applyNumberFormat="1" applyFont="1" applyFill="1" applyBorder="1" applyAlignment="1">
      <alignment horizontal="left" wrapText="1"/>
    </xf>
    <xf numFmtId="0" fontId="0" fillId="3" borderId="18" xfId="0" applyFill="1" applyBorder="1"/>
    <xf numFmtId="0" fontId="0" fillId="3" borderId="12" xfId="0" applyFill="1" applyBorder="1"/>
    <xf numFmtId="0" fontId="0" fillId="3" borderId="19" xfId="0" applyFill="1" applyBorder="1"/>
    <xf numFmtId="0" fontId="0" fillId="0" borderId="1" xfId="0" applyBorder="1" applyProtection="1">
      <protection locked="0"/>
    </xf>
    <xf numFmtId="4" fontId="0" fillId="0" borderId="1" xfId="0" applyNumberFormat="1" applyFill="1" applyBorder="1" applyProtection="1">
      <protection locked="0"/>
    </xf>
    <xf numFmtId="4" fontId="0" fillId="0" borderId="1" xfId="0" applyNumberFormat="1" applyBorder="1" applyProtection="1">
      <protection locked="0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" fontId="8" fillId="0" borderId="0" xfId="0" applyNumberFormat="1" applyFont="1" applyAlignment="1">
      <alignment horizontal="right"/>
    </xf>
    <xf numFmtId="1" fontId="5" fillId="5" borderId="1" xfId="0" applyNumberFormat="1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4" fontId="0" fillId="0" borderId="20" xfId="0" applyNumberFormat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0" fillId="2" borderId="7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4" fontId="0" fillId="2" borderId="9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4" fontId="8" fillId="4" borderId="0" xfId="0" applyNumberFormat="1" applyFont="1" applyFill="1" applyProtection="1">
      <protection locked="0"/>
    </xf>
    <xf numFmtId="0" fontId="5" fillId="0" borderId="0" xfId="0" applyFont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0" xfId="0" applyFont="1" applyFill="1" applyBorder="1" applyAlignment="1"/>
    <xf numFmtId="0" fontId="5" fillId="3" borderId="1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0" fillId="0" borderId="30" xfId="0" applyBorder="1" applyProtection="1">
      <protection locked="0"/>
    </xf>
    <xf numFmtId="0" fontId="3" fillId="3" borderId="3" xfId="0" applyFont="1" applyFill="1" applyBorder="1" applyProtection="1"/>
    <xf numFmtId="4" fontId="3" fillId="3" borderId="3" xfId="0" applyNumberFormat="1" applyFont="1" applyFill="1" applyBorder="1" applyProtection="1"/>
    <xf numFmtId="4" fontId="3" fillId="3" borderId="4" xfId="0" applyNumberFormat="1" applyFont="1" applyFill="1" applyBorder="1" applyProtection="1"/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/>
    <xf numFmtId="0" fontId="4" fillId="0" borderId="0" xfId="0" applyFont="1" applyProtection="1"/>
    <xf numFmtId="0" fontId="5" fillId="3" borderId="0" xfId="0" applyFont="1" applyFill="1" applyAlignment="1" applyProtection="1"/>
    <xf numFmtId="1" fontId="5" fillId="3" borderId="1" xfId="0" applyNumberFormat="1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1" fillId="3" borderId="1" xfId="0" applyFont="1" applyFill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0" fillId="3" borderId="1" xfId="0" applyFill="1" applyBorder="1" applyProtection="1"/>
    <xf numFmtId="14" fontId="0" fillId="3" borderId="1" xfId="0" applyNumberFormat="1" applyFill="1" applyBorder="1" applyProtection="1"/>
    <xf numFmtId="4" fontId="0" fillId="3" borderId="1" xfId="0" applyNumberFormat="1" applyFill="1" applyBorder="1" applyProtection="1"/>
    <xf numFmtId="14" fontId="3" fillId="0" borderId="1" xfId="0" applyNumberFormat="1" applyFont="1" applyBorder="1" applyProtection="1"/>
    <xf numFmtId="0" fontId="3" fillId="0" borderId="0" xfId="0" applyFont="1" applyBorder="1" applyProtection="1"/>
    <xf numFmtId="0" fontId="5" fillId="0" borderId="0" xfId="0" applyFont="1" applyFill="1" applyBorder="1" applyAlignment="1" applyProtection="1"/>
    <xf numFmtId="0" fontId="0" fillId="0" borderId="0" xfId="0" applyFill="1" applyBorder="1" applyProtection="1"/>
    <xf numFmtId="0" fontId="0" fillId="0" borderId="0" xfId="0" applyBorder="1" applyProtection="1">
      <protection locked="0"/>
    </xf>
    <xf numFmtId="0" fontId="5" fillId="3" borderId="16" xfId="0" applyFont="1" applyFill="1" applyBorder="1" applyAlignment="1" applyProtection="1"/>
    <xf numFmtId="0" fontId="5" fillId="3" borderId="0" xfId="0" applyFont="1" applyFill="1" applyBorder="1" applyAlignment="1" applyProtection="1"/>
    <xf numFmtId="0" fontId="5" fillId="3" borderId="17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</xf>
    <xf numFmtId="0" fontId="4" fillId="3" borderId="17" xfId="0" applyFont="1" applyFill="1" applyBorder="1" applyAlignment="1" applyProtection="1">
      <alignment horizontal="left"/>
    </xf>
    <xf numFmtId="0" fontId="0" fillId="3" borderId="16" xfId="0" applyFill="1" applyBorder="1" applyProtection="1"/>
    <xf numFmtId="0" fontId="0" fillId="3" borderId="0" xfId="0" applyFill="1" applyBorder="1" applyProtection="1"/>
    <xf numFmtId="0" fontId="1" fillId="3" borderId="29" xfId="0" applyFont="1" applyFill="1" applyBorder="1" applyAlignment="1" applyProtection="1">
      <alignment wrapText="1"/>
    </xf>
    <xf numFmtId="0" fontId="1" fillId="3" borderId="30" xfId="0" applyFont="1" applyFill="1" applyBorder="1" applyAlignment="1" applyProtection="1">
      <alignment wrapText="1"/>
    </xf>
    <xf numFmtId="0" fontId="0" fillId="3" borderId="29" xfId="0" applyFill="1" applyBorder="1" applyProtection="1"/>
    <xf numFmtId="0" fontId="0" fillId="3" borderId="30" xfId="0" applyFill="1" applyBorder="1" applyProtection="1"/>
    <xf numFmtId="0" fontId="0" fillId="3" borderId="29" xfId="0" applyFill="1" applyBorder="1" applyAlignment="1" applyProtection="1">
      <alignment vertical="center"/>
    </xf>
    <xf numFmtId="4" fontId="0" fillId="3" borderId="1" xfId="0" applyNumberFormat="1" applyFill="1" applyBorder="1" applyAlignment="1" applyProtection="1">
      <alignment vertical="center"/>
    </xf>
    <xf numFmtId="4" fontId="0" fillId="3" borderId="10" xfId="0" applyNumberFormat="1" applyFill="1" applyBorder="1" applyProtection="1"/>
    <xf numFmtId="4" fontId="0" fillId="3" borderId="20" xfId="0" applyNumberFormat="1" applyFill="1" applyBorder="1" applyProtection="1"/>
    <xf numFmtId="4" fontId="0" fillId="3" borderId="11" xfId="0" applyNumberFormat="1" applyFill="1" applyBorder="1" applyProtection="1"/>
    <xf numFmtId="4" fontId="0" fillId="3" borderId="24" xfId="0" applyNumberFormat="1" applyFill="1" applyBorder="1" applyProtection="1"/>
    <xf numFmtId="0" fontId="0" fillId="3" borderId="37" xfId="0" applyFill="1" applyBorder="1" applyProtection="1"/>
    <xf numFmtId="4" fontId="0" fillId="3" borderId="1" xfId="0" applyNumberFormat="1" applyFill="1" applyBorder="1" applyAlignment="1" applyProtection="1">
      <alignment horizontal="right" vertical="center"/>
    </xf>
    <xf numFmtId="4" fontId="0" fillId="3" borderId="10" xfId="0" applyNumberFormat="1" applyFill="1" applyBorder="1" applyAlignment="1" applyProtection="1"/>
    <xf numFmtId="4" fontId="0" fillId="3" borderId="1" xfId="0" applyNumberFormat="1" applyFill="1" applyBorder="1" applyAlignment="1" applyProtection="1"/>
    <xf numFmtId="4" fontId="0" fillId="3" borderId="11" xfId="0" applyNumberFormat="1" applyFill="1" applyBorder="1" applyAlignment="1" applyProtection="1"/>
    <xf numFmtId="4" fontId="0" fillId="3" borderId="24" xfId="0" applyNumberFormat="1" applyFill="1" applyBorder="1" applyAlignment="1" applyProtection="1"/>
    <xf numFmtId="4" fontId="0" fillId="3" borderId="24" xfId="0" applyNumberFormat="1" applyFill="1" applyBorder="1" applyAlignment="1" applyProtection="1">
      <alignment horizontal="center"/>
    </xf>
    <xf numFmtId="0" fontId="0" fillId="3" borderId="37" xfId="0" applyFill="1" applyBorder="1" applyAlignment="1" applyProtection="1">
      <alignment horizontal="center"/>
    </xf>
    <xf numFmtId="4" fontId="3" fillId="3" borderId="34" xfId="0" applyNumberFormat="1" applyFont="1" applyFill="1" applyBorder="1" applyProtection="1"/>
    <xf numFmtId="4" fontId="3" fillId="3" borderId="35" xfId="0" applyNumberFormat="1" applyFont="1" applyFill="1" applyBorder="1" applyProtection="1"/>
    <xf numFmtId="0" fontId="3" fillId="3" borderId="36" xfId="0" applyFont="1" applyFill="1" applyBorder="1" applyProtection="1"/>
    <xf numFmtId="0" fontId="3" fillId="0" borderId="5" xfId="0" applyFont="1" applyBorder="1" applyProtection="1"/>
    <xf numFmtId="0" fontId="5" fillId="3" borderId="16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5" fillId="3" borderId="17" xfId="0" applyFont="1" applyFill="1" applyBorder="1" applyAlignment="1" applyProtection="1">
      <alignment horizontal="left"/>
    </xf>
    <xf numFmtId="0" fontId="0" fillId="0" borderId="0" xfId="0" applyFill="1" applyProtection="1"/>
    <xf numFmtId="0" fontId="0" fillId="3" borderId="13" xfId="0" applyFill="1" applyBorder="1" applyProtection="1"/>
    <xf numFmtId="0" fontId="0" fillId="3" borderId="14" xfId="0" applyFill="1" applyBorder="1" applyProtection="1"/>
    <xf numFmtId="0" fontId="0" fillId="3" borderId="15" xfId="0" applyFill="1" applyBorder="1" applyProtection="1"/>
    <xf numFmtId="0" fontId="5" fillId="6" borderId="0" xfId="0" applyFont="1" applyFill="1" applyBorder="1" applyAlignment="1" applyProtection="1"/>
    <xf numFmtId="0" fontId="5" fillId="6" borderId="16" xfId="0" applyFont="1" applyFill="1" applyBorder="1" applyAlignment="1" applyProtection="1"/>
    <xf numFmtId="1" fontId="5" fillId="6" borderId="1" xfId="0" applyNumberFormat="1" applyFont="1" applyFill="1" applyBorder="1" applyAlignment="1" applyProtection="1">
      <alignment horizontal="center"/>
    </xf>
    <xf numFmtId="0" fontId="5" fillId="6" borderId="17" xfId="0" applyFont="1" applyFill="1" applyBorder="1" applyAlignment="1" applyProtection="1"/>
    <xf numFmtId="0" fontId="5" fillId="6" borderId="16" xfId="0" applyFont="1" applyFill="1" applyBorder="1" applyAlignment="1" applyProtection="1">
      <alignment horizontal="left"/>
    </xf>
    <xf numFmtId="0" fontId="5" fillId="6" borderId="0" xfId="0" applyFont="1" applyFill="1" applyBorder="1" applyAlignment="1" applyProtection="1">
      <alignment horizontal="left"/>
    </xf>
    <xf numFmtId="0" fontId="5" fillId="6" borderId="17" xfId="0" applyFont="1" applyFill="1" applyBorder="1" applyAlignment="1" applyProtection="1">
      <alignment horizontal="left"/>
    </xf>
    <xf numFmtId="0" fontId="4" fillId="6" borderId="0" xfId="0" applyFont="1" applyFill="1" applyBorder="1" applyAlignment="1" applyProtection="1">
      <alignment horizontal="left"/>
    </xf>
    <xf numFmtId="0" fontId="4" fillId="6" borderId="17" xfId="0" applyFont="1" applyFill="1" applyBorder="1" applyAlignment="1" applyProtection="1">
      <alignment horizontal="left"/>
    </xf>
    <xf numFmtId="0" fontId="0" fillId="6" borderId="16" xfId="0" applyFill="1" applyBorder="1" applyProtection="1"/>
    <xf numFmtId="0" fontId="0" fillId="6" borderId="0" xfId="0" applyFill="1" applyBorder="1" applyProtection="1"/>
    <xf numFmtId="0" fontId="1" fillId="6" borderId="29" xfId="0" applyFont="1" applyFill="1" applyBorder="1" applyAlignment="1" applyProtection="1">
      <alignment wrapText="1"/>
    </xf>
    <xf numFmtId="0" fontId="1" fillId="6" borderId="1" xfId="0" applyFont="1" applyFill="1" applyBorder="1" applyAlignment="1" applyProtection="1">
      <alignment wrapText="1"/>
    </xf>
    <xf numFmtId="0" fontId="1" fillId="6" borderId="30" xfId="0" applyFont="1" applyFill="1" applyBorder="1" applyAlignment="1" applyProtection="1">
      <alignment wrapText="1"/>
    </xf>
    <xf numFmtId="0" fontId="0" fillId="6" borderId="29" xfId="0" applyFill="1" applyBorder="1" applyProtection="1"/>
    <xf numFmtId="14" fontId="0" fillId="6" borderId="1" xfId="0" applyNumberFormat="1" applyFill="1" applyBorder="1" applyProtection="1"/>
    <xf numFmtId="0" fontId="0" fillId="6" borderId="1" xfId="0" applyFill="1" applyBorder="1" applyProtection="1"/>
    <xf numFmtId="0" fontId="0" fillId="6" borderId="29" xfId="0" applyFill="1" applyBorder="1" applyAlignment="1" applyProtection="1">
      <alignment vertical="center"/>
    </xf>
    <xf numFmtId="4" fontId="0" fillId="6" borderId="1" xfId="0" applyNumberFormat="1" applyFill="1" applyBorder="1" applyProtection="1"/>
    <xf numFmtId="4" fontId="0" fillId="6" borderId="1" xfId="0" applyNumberFormat="1" applyFill="1" applyBorder="1" applyAlignment="1" applyProtection="1">
      <alignment vertical="center"/>
    </xf>
    <xf numFmtId="4" fontId="3" fillId="6" borderId="34" xfId="0" applyNumberFormat="1" applyFont="1" applyFill="1" applyBorder="1" applyProtection="1"/>
    <xf numFmtId="4" fontId="3" fillId="6" borderId="35" xfId="0" applyNumberFormat="1" applyFont="1" applyFill="1" applyBorder="1" applyProtection="1"/>
    <xf numFmtId="0" fontId="0" fillId="6" borderId="30" xfId="0" applyFill="1" applyBorder="1" applyProtection="1"/>
    <xf numFmtId="0" fontId="3" fillId="6" borderId="36" xfId="0" applyFont="1" applyFill="1" applyBorder="1" applyProtection="1"/>
    <xf numFmtId="4" fontId="0" fillId="6" borderId="1" xfId="0" applyNumberFormat="1" applyFill="1" applyBorder="1" applyAlignment="1" applyProtection="1">
      <alignment horizontal="right" vertical="center"/>
    </xf>
    <xf numFmtId="0" fontId="0" fillId="6" borderId="13" xfId="0" applyFill="1" applyBorder="1" applyProtection="1"/>
    <xf numFmtId="0" fontId="0" fillId="6" borderId="14" xfId="0" applyFill="1" applyBorder="1" applyProtection="1"/>
    <xf numFmtId="0" fontId="0" fillId="6" borderId="15" xfId="0" applyFill="1" applyBorder="1" applyProtection="1"/>
    <xf numFmtId="0" fontId="3" fillId="0" borderId="0" xfId="0" applyFont="1" applyFill="1" applyBorder="1" applyAlignment="1"/>
    <xf numFmtId="0" fontId="5" fillId="3" borderId="0" xfId="0" applyFont="1" applyFill="1" applyAlignment="1">
      <alignment horizontal="left"/>
    </xf>
    <xf numFmtId="0" fontId="5" fillId="3" borderId="0" xfId="0" applyFont="1" applyFill="1" applyBorder="1" applyAlignment="1"/>
    <xf numFmtId="0" fontId="3" fillId="3" borderId="2" xfId="0" applyFont="1" applyFill="1" applyBorder="1" applyAlignment="1"/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left"/>
    </xf>
    <xf numFmtId="0" fontId="3" fillId="3" borderId="25" xfId="0" applyFont="1" applyFill="1" applyBorder="1" applyAlignment="1" applyProtection="1">
      <alignment horizontal="center"/>
    </xf>
    <xf numFmtId="0" fontId="3" fillId="3" borderId="2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left"/>
    </xf>
    <xf numFmtId="0" fontId="3" fillId="3" borderId="2" xfId="0" applyFont="1" applyFill="1" applyBorder="1" applyAlignment="1" applyProtection="1"/>
    <xf numFmtId="0" fontId="3" fillId="3" borderId="26" xfId="0" applyFont="1" applyFill="1" applyBorder="1" applyAlignment="1" applyProtection="1">
      <alignment horizontal="center"/>
    </xf>
    <xf numFmtId="0" fontId="3" fillId="3" borderId="31" xfId="0" applyFont="1" applyFill="1" applyBorder="1" applyAlignment="1" applyProtection="1">
      <alignment horizontal="center"/>
    </xf>
    <xf numFmtId="0" fontId="3" fillId="3" borderId="32" xfId="0" applyFont="1" applyFill="1" applyBorder="1" applyAlignment="1" applyProtection="1">
      <alignment horizontal="center"/>
    </xf>
    <xf numFmtId="0" fontId="3" fillId="3" borderId="33" xfId="0" applyFont="1" applyFill="1" applyBorder="1" applyAlignment="1" applyProtection="1">
      <alignment horizontal="center"/>
    </xf>
    <xf numFmtId="14" fontId="3" fillId="6" borderId="21" xfId="0" applyNumberFormat="1" applyFont="1" applyFill="1" applyBorder="1" applyAlignment="1" applyProtection="1">
      <alignment horizontal="center" wrapText="1"/>
    </xf>
    <xf numFmtId="14" fontId="3" fillId="6" borderId="22" xfId="0" applyNumberFormat="1" applyFont="1" applyFill="1" applyBorder="1" applyAlignment="1" applyProtection="1">
      <alignment horizontal="center" wrapText="1"/>
    </xf>
    <xf numFmtId="14" fontId="3" fillId="6" borderId="23" xfId="0" applyNumberFormat="1" applyFont="1" applyFill="1" applyBorder="1" applyAlignment="1" applyProtection="1">
      <alignment horizontal="center" wrapText="1"/>
    </xf>
    <xf numFmtId="0" fontId="3" fillId="6" borderId="31" xfId="0" applyFont="1" applyFill="1" applyBorder="1" applyAlignment="1" applyProtection="1">
      <alignment horizontal="center"/>
    </xf>
    <xf numFmtId="0" fontId="3" fillId="6" borderId="32" xfId="0" applyFont="1" applyFill="1" applyBorder="1" applyAlignment="1" applyProtection="1">
      <alignment horizontal="center"/>
    </xf>
    <xf numFmtId="0" fontId="3" fillId="6" borderId="33" xfId="0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/>
    <xf numFmtId="0" fontId="3" fillId="6" borderId="28" xfId="0" applyFont="1" applyFill="1" applyBorder="1" applyAlignment="1" applyProtection="1"/>
    <xf numFmtId="0" fontId="5" fillId="3" borderId="13" xfId="0" applyFont="1" applyFill="1" applyBorder="1" applyAlignment="1" applyProtection="1">
      <alignment horizontal="left"/>
    </xf>
    <xf numFmtId="0" fontId="5" fillId="3" borderId="14" xfId="0" applyFont="1" applyFill="1" applyBorder="1" applyAlignment="1" applyProtection="1">
      <alignment horizontal="left"/>
    </xf>
    <xf numFmtId="0" fontId="5" fillId="3" borderId="15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5" fillId="3" borderId="17" xfId="0" applyFont="1" applyFill="1" applyBorder="1" applyAlignment="1" applyProtection="1">
      <alignment horizontal="left"/>
    </xf>
    <xf numFmtId="0" fontId="3" fillId="3" borderId="28" xfId="0" applyFont="1" applyFill="1" applyBorder="1" applyAlignment="1" applyProtection="1"/>
    <xf numFmtId="0" fontId="5" fillId="6" borderId="13" xfId="0" applyFont="1" applyFill="1" applyBorder="1" applyAlignment="1" applyProtection="1">
      <alignment horizontal="left"/>
    </xf>
    <xf numFmtId="0" fontId="5" fillId="6" borderId="14" xfId="0" applyFont="1" applyFill="1" applyBorder="1" applyAlignment="1" applyProtection="1">
      <alignment horizontal="left"/>
    </xf>
    <xf numFmtId="0" fontId="5" fillId="6" borderId="15" xfId="0" applyFont="1" applyFill="1" applyBorder="1" applyAlignment="1" applyProtection="1">
      <alignment horizontal="left"/>
    </xf>
    <xf numFmtId="0" fontId="5" fillId="6" borderId="16" xfId="0" applyFont="1" applyFill="1" applyBorder="1" applyAlignment="1" applyProtection="1">
      <alignment horizontal="left"/>
    </xf>
    <xf numFmtId="0" fontId="5" fillId="6" borderId="0" xfId="0" applyFont="1" applyFill="1" applyBorder="1" applyAlignment="1" applyProtection="1">
      <alignment horizontal="left"/>
    </xf>
    <xf numFmtId="0" fontId="5" fillId="6" borderId="17" xfId="0" applyFont="1" applyFill="1" applyBorder="1" applyAlignment="1" applyProtection="1">
      <alignment horizontal="left"/>
    </xf>
    <xf numFmtId="14" fontId="3" fillId="3" borderId="10" xfId="0" applyNumberFormat="1" applyFont="1" applyFill="1" applyBorder="1" applyAlignment="1" applyProtection="1">
      <alignment horizontal="center" wrapText="1"/>
    </xf>
    <xf numFmtId="14" fontId="3" fillId="3" borderId="2" xfId="0" applyNumberFormat="1" applyFont="1" applyFill="1" applyBorder="1" applyAlignment="1" applyProtection="1">
      <alignment horizontal="center" wrapText="1"/>
    </xf>
    <xf numFmtId="14" fontId="3" fillId="3" borderId="11" xfId="0" applyNumberFormat="1" applyFont="1" applyFill="1" applyBorder="1" applyAlignment="1" applyProtection="1">
      <alignment horizontal="center" wrapText="1"/>
    </xf>
    <xf numFmtId="14" fontId="3" fillId="3" borderId="21" xfId="0" applyNumberFormat="1" applyFont="1" applyFill="1" applyBorder="1" applyAlignment="1" applyProtection="1">
      <alignment horizontal="left" wrapText="1"/>
    </xf>
    <xf numFmtId="14" fontId="3" fillId="3" borderId="22" xfId="0" applyNumberFormat="1" applyFont="1" applyFill="1" applyBorder="1" applyAlignment="1" applyProtection="1">
      <alignment horizontal="left" wrapText="1"/>
    </xf>
    <xf numFmtId="14" fontId="3" fillId="3" borderId="23" xfId="0" applyNumberFormat="1" applyFont="1" applyFill="1" applyBorder="1" applyAlignment="1" applyProtection="1">
      <alignment horizontal="left" wrapText="1"/>
    </xf>
    <xf numFmtId="14" fontId="3" fillId="6" borderId="21" xfId="0" applyNumberFormat="1" applyFont="1" applyFill="1" applyBorder="1" applyAlignment="1" applyProtection="1">
      <alignment horizontal="left" wrapText="1"/>
    </xf>
    <xf numFmtId="14" fontId="3" fillId="6" borderId="22" xfId="0" applyNumberFormat="1" applyFont="1" applyFill="1" applyBorder="1" applyAlignment="1" applyProtection="1">
      <alignment horizontal="left" wrapText="1"/>
    </xf>
    <xf numFmtId="14" fontId="3" fillId="6" borderId="23" xfId="0" applyNumberFormat="1" applyFont="1" applyFill="1" applyBorder="1" applyAlignment="1" applyProtection="1">
      <alignment horizontal="left" wrapText="1"/>
    </xf>
    <xf numFmtId="0" fontId="10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4" fontId="8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 vertical="top" wrapText="1"/>
    </xf>
    <xf numFmtId="14" fontId="3" fillId="3" borderId="21" xfId="0" applyNumberFormat="1" applyFont="1" applyFill="1" applyBorder="1" applyAlignment="1" applyProtection="1">
      <alignment horizontal="center" wrapText="1"/>
    </xf>
    <xf numFmtId="14" fontId="3" fillId="3" borderId="22" xfId="0" applyNumberFormat="1" applyFont="1" applyFill="1" applyBorder="1" applyAlignment="1" applyProtection="1">
      <alignment horizontal="center" wrapText="1"/>
    </xf>
    <xf numFmtId="14" fontId="3" fillId="3" borderId="23" xfId="0" applyNumberFormat="1" applyFont="1" applyFill="1" applyBorder="1" applyAlignment="1" applyProtection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6" borderId="22" xfId="0" applyFont="1" applyFill="1" applyBorder="1" applyAlignment="1" applyProtection="1">
      <alignment horizontal="center" wrapText="1"/>
    </xf>
    <xf numFmtId="0" fontId="3" fillId="6" borderId="23" xfId="0" applyFont="1" applyFill="1" applyBorder="1" applyAlignment="1" applyProtection="1">
      <alignment horizontal="center" wrapText="1"/>
    </xf>
    <xf numFmtId="14" fontId="3" fillId="6" borderId="21" xfId="0" applyNumberFormat="1" applyFont="1" applyFill="1" applyBorder="1" applyAlignment="1" applyProtection="1">
      <alignment wrapText="1"/>
    </xf>
    <xf numFmtId="0" fontId="3" fillId="6" borderId="22" xfId="0" applyFont="1" applyFill="1" applyBorder="1" applyAlignment="1" applyProtection="1">
      <alignment wrapText="1"/>
    </xf>
    <xf numFmtId="0" fontId="3" fillId="6" borderId="23" xfId="0" applyFont="1" applyFill="1" applyBorder="1" applyAlignment="1" applyProtection="1">
      <alignment wrapText="1"/>
    </xf>
    <xf numFmtId="14" fontId="3" fillId="6" borderId="22" xfId="0" applyNumberFormat="1" applyFont="1" applyFill="1" applyBorder="1" applyAlignment="1" applyProtection="1">
      <alignment wrapText="1"/>
    </xf>
    <xf numFmtId="14" fontId="3" fillId="6" borderId="23" xfId="0" applyNumberFormat="1" applyFont="1" applyFill="1" applyBorder="1" applyAlignment="1" applyProtection="1">
      <alignment wrapText="1"/>
    </xf>
    <xf numFmtId="0" fontId="3" fillId="3" borderId="31" xfId="0" applyFont="1" applyFill="1" applyBorder="1" applyAlignment="1" applyProtection="1">
      <alignment horizontal="center" wrapText="1"/>
    </xf>
    <xf numFmtId="0" fontId="3" fillId="3" borderId="32" xfId="0" applyFont="1" applyFill="1" applyBorder="1" applyAlignment="1" applyProtection="1">
      <alignment horizontal="center" wrapText="1"/>
    </xf>
    <xf numFmtId="0" fontId="3" fillId="3" borderId="33" xfId="0" applyFont="1" applyFill="1" applyBorder="1" applyAlignment="1" applyProtection="1">
      <alignment horizontal="center" wrapText="1"/>
    </xf>
    <xf numFmtId="4" fontId="8" fillId="4" borderId="0" xfId="0" applyNumberFormat="1" applyFont="1" applyFill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6"/>
  <sheetViews>
    <sheetView zoomScaleNormal="100" workbookViewId="0">
      <selection activeCell="B6" sqref="B6"/>
    </sheetView>
  </sheetViews>
  <sheetFormatPr defaultColWidth="9.140625" defaultRowHeight="15" x14ac:dyDescent="0.25"/>
  <cols>
    <col min="1" max="1" width="20" customWidth="1"/>
    <col min="2" max="2" width="12.5703125" customWidth="1"/>
    <col min="3" max="3" width="11.140625" customWidth="1"/>
    <col min="4" max="4" width="37.5703125" customWidth="1"/>
    <col min="5" max="7" width="11.85546875" customWidth="1"/>
    <col min="8" max="8" width="4.28515625" customWidth="1"/>
    <col min="9" max="9" width="6.140625" customWidth="1"/>
    <col min="10" max="10" width="8.85546875" customWidth="1"/>
    <col min="11" max="11" width="14" customWidth="1"/>
    <col min="12" max="12" width="11.85546875" customWidth="1"/>
    <col min="13" max="13" width="20.7109375" customWidth="1"/>
    <col min="14" max="14" width="15.5703125" customWidth="1"/>
    <col min="15" max="15" width="10.140625" customWidth="1"/>
    <col min="16" max="16" width="16.140625" customWidth="1"/>
    <col min="17" max="17" width="12.42578125" customWidth="1"/>
    <col min="18" max="18" width="13" customWidth="1"/>
    <col min="19" max="20" width="13.140625" customWidth="1"/>
    <col min="21" max="21" width="10.42578125" customWidth="1"/>
    <col min="22" max="22" width="24.7109375" customWidth="1"/>
  </cols>
  <sheetData>
    <row r="1" spans="1:36" ht="15.75" thickBot="1" x14ac:dyDescent="0.3"/>
    <row r="2" spans="1:36" s="1" customFormat="1" ht="23.25" x14ac:dyDescent="0.35">
      <c r="A2" s="72" t="s">
        <v>200</v>
      </c>
      <c r="B2" s="73"/>
      <c r="C2" s="73"/>
      <c r="D2" s="73"/>
      <c r="E2" s="73"/>
      <c r="F2" s="73"/>
      <c r="G2" s="73"/>
      <c r="H2" s="73"/>
      <c r="I2" s="73"/>
      <c r="J2" s="73"/>
      <c r="K2" s="74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7"/>
      <c r="X2" s="67"/>
    </row>
    <row r="3" spans="1:36" s="1" customFormat="1" ht="23.25" x14ac:dyDescent="0.35">
      <c r="A3" s="75" t="s">
        <v>20</v>
      </c>
      <c r="B3" s="110"/>
      <c r="C3" s="125"/>
      <c r="D3" s="125"/>
      <c r="E3" s="125"/>
      <c r="F3" s="125"/>
      <c r="G3" s="125"/>
      <c r="H3" s="125"/>
      <c r="I3" s="125"/>
      <c r="J3" s="125"/>
      <c r="K3" s="7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7"/>
      <c r="X3" s="67"/>
    </row>
    <row r="4" spans="1:36" s="1" customFormat="1" ht="23.25" x14ac:dyDescent="0.35">
      <c r="A4" s="75" t="s">
        <v>199</v>
      </c>
      <c r="B4" s="125"/>
      <c r="C4" s="125"/>
      <c r="D4" s="125"/>
      <c r="E4" s="125"/>
      <c r="F4" s="125"/>
      <c r="G4" s="125"/>
      <c r="H4" s="125"/>
      <c r="I4" s="125"/>
      <c r="J4" s="125"/>
      <c r="K4" s="7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7"/>
      <c r="X4" s="67"/>
    </row>
    <row r="5" spans="1:36" s="1" customFormat="1" ht="23.25" x14ac:dyDescent="0.35">
      <c r="A5" s="75" t="s">
        <v>120</v>
      </c>
      <c r="B5" s="111">
        <v>2020</v>
      </c>
      <c r="C5" s="56"/>
      <c r="D5" s="127"/>
      <c r="E5" s="127"/>
      <c r="F5" s="127"/>
      <c r="G5" s="127"/>
      <c r="H5" s="127"/>
      <c r="I5" s="127"/>
      <c r="J5" s="127"/>
      <c r="K5" s="12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7"/>
      <c r="X5" s="67"/>
    </row>
    <row r="6" spans="1:36" s="1" customFormat="1" ht="24" thickBot="1" x14ac:dyDescent="0.4">
      <c r="A6" s="77"/>
      <c r="B6" s="78"/>
      <c r="C6" s="79"/>
      <c r="D6" s="78"/>
      <c r="E6" s="78"/>
      <c r="F6" s="78"/>
      <c r="G6" s="78"/>
      <c r="H6" s="78"/>
      <c r="I6" s="78"/>
      <c r="J6" s="78"/>
      <c r="K6" s="80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7"/>
      <c r="X6" s="67"/>
    </row>
    <row r="7" spans="1:36" x14ac:dyDescent="0.25">
      <c r="A7" s="81"/>
      <c r="B7" s="82"/>
      <c r="C7" s="82"/>
      <c r="D7" s="82"/>
      <c r="E7" s="82"/>
      <c r="F7" s="82"/>
      <c r="G7" s="82"/>
      <c r="H7" s="82"/>
      <c r="I7" s="82"/>
      <c r="J7" s="82"/>
      <c r="K7" s="83"/>
      <c r="L7" s="33"/>
      <c r="M7" s="33"/>
      <c r="N7" s="33"/>
      <c r="O7" s="58"/>
      <c r="P7" s="58"/>
      <c r="Q7" s="58"/>
      <c r="R7" s="58"/>
      <c r="S7" s="58"/>
      <c r="T7" s="58"/>
      <c r="U7" s="58"/>
      <c r="V7" s="58"/>
      <c r="W7" s="33"/>
      <c r="X7" s="33"/>
    </row>
    <row r="8" spans="1:36" s="36" customFormat="1" x14ac:dyDescent="0.25">
      <c r="A8" s="84"/>
      <c r="B8" s="60"/>
      <c r="C8" s="60"/>
      <c r="D8" s="60"/>
      <c r="E8" s="60"/>
      <c r="F8" s="60"/>
      <c r="G8" s="60"/>
      <c r="H8" s="60"/>
      <c r="I8" s="60"/>
      <c r="J8" s="60"/>
      <c r="K8" s="85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:36" x14ac:dyDescent="0.25">
      <c r="A9" s="86"/>
      <c r="B9" s="61"/>
      <c r="C9" s="61"/>
      <c r="D9" s="62"/>
      <c r="E9" s="62"/>
      <c r="F9" s="62"/>
      <c r="G9" s="62"/>
      <c r="H9" s="62"/>
      <c r="I9" s="62"/>
      <c r="J9" s="62"/>
      <c r="K9" s="87"/>
      <c r="L9" s="46"/>
      <c r="M9" s="46"/>
      <c r="N9" s="46"/>
      <c r="O9" s="46"/>
      <c r="P9" s="46"/>
      <c r="Q9" s="46"/>
      <c r="R9" s="46"/>
      <c r="S9" s="46"/>
      <c r="T9" s="46"/>
      <c r="U9" s="46"/>
      <c r="V9" s="50"/>
      <c r="W9" s="50"/>
    </row>
    <row r="10" spans="1:36" ht="18.75" x14ac:dyDescent="0.3">
      <c r="A10" s="88" t="s">
        <v>163</v>
      </c>
      <c r="B10" s="61"/>
      <c r="C10" s="61"/>
      <c r="D10" s="62"/>
      <c r="E10" s="71"/>
      <c r="F10" s="62"/>
      <c r="G10" s="62"/>
      <c r="H10" s="62"/>
      <c r="I10" s="62"/>
      <c r="J10" s="62"/>
      <c r="K10" s="89">
        <v>2</v>
      </c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50"/>
      <c r="W10" s="50"/>
    </row>
    <row r="11" spans="1:36" ht="18.75" x14ac:dyDescent="0.3">
      <c r="A11" s="88" t="s">
        <v>164</v>
      </c>
      <c r="B11" s="61"/>
      <c r="C11" s="61"/>
      <c r="D11" s="62"/>
      <c r="E11" s="62"/>
      <c r="F11" s="62"/>
      <c r="G11" s="62"/>
      <c r="H11" s="62"/>
      <c r="I11" s="62"/>
      <c r="J11" s="62"/>
      <c r="K11" s="89">
        <v>3</v>
      </c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50"/>
      <c r="W11" s="50"/>
    </row>
    <row r="12" spans="1:36" ht="18.75" x14ac:dyDescent="0.3">
      <c r="A12" s="88" t="s">
        <v>148</v>
      </c>
      <c r="B12" s="61"/>
      <c r="C12" s="61"/>
      <c r="D12" s="62"/>
      <c r="E12" s="62"/>
      <c r="F12" s="62"/>
      <c r="G12" s="62"/>
      <c r="H12" s="62"/>
      <c r="I12" s="62"/>
      <c r="J12" s="62"/>
      <c r="K12" s="89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50"/>
      <c r="W12" s="50"/>
    </row>
    <row r="13" spans="1:36" ht="15.75" x14ac:dyDescent="0.25">
      <c r="A13" s="90"/>
      <c r="B13" s="91" t="s">
        <v>149</v>
      </c>
      <c r="C13" s="91"/>
      <c r="D13" s="91"/>
      <c r="E13" s="91"/>
      <c r="F13" s="91"/>
      <c r="G13" s="91"/>
      <c r="H13" s="91"/>
      <c r="I13" s="91"/>
      <c r="J13" s="91"/>
      <c r="K13" s="89">
        <v>4.0999999999999996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</row>
    <row r="14" spans="1:36" ht="15.75" x14ac:dyDescent="0.25">
      <c r="A14" s="90"/>
      <c r="B14" s="91" t="s">
        <v>187</v>
      </c>
      <c r="C14" s="91"/>
      <c r="D14" s="91"/>
      <c r="E14" s="91"/>
      <c r="F14" s="91"/>
      <c r="G14" s="91"/>
      <c r="H14" s="91"/>
      <c r="I14" s="91"/>
      <c r="J14" s="91"/>
      <c r="K14" s="92">
        <v>4.0999999999999996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</row>
    <row r="15" spans="1:36" ht="15.75" x14ac:dyDescent="0.25">
      <c r="A15" s="90"/>
      <c r="B15" s="93" t="s">
        <v>188</v>
      </c>
      <c r="C15" s="61"/>
      <c r="D15" s="62"/>
      <c r="E15" s="62"/>
      <c r="F15" s="62"/>
      <c r="G15" s="62"/>
      <c r="H15" s="62"/>
      <c r="I15" s="62"/>
      <c r="J15" s="62"/>
      <c r="K15" s="89">
        <v>4.2</v>
      </c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50"/>
      <c r="W15" s="50"/>
    </row>
    <row r="16" spans="1:36" ht="15.75" x14ac:dyDescent="0.25">
      <c r="A16" s="90"/>
      <c r="B16" s="93" t="s">
        <v>189</v>
      </c>
      <c r="C16" s="61"/>
      <c r="D16" s="62"/>
      <c r="E16" s="62"/>
      <c r="F16" s="62"/>
      <c r="G16" s="62"/>
      <c r="H16" s="62"/>
      <c r="I16" s="62"/>
      <c r="J16" s="62"/>
      <c r="K16" s="89">
        <v>4.3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50"/>
      <c r="W16" s="50"/>
    </row>
    <row r="17" spans="1:38" ht="15.75" x14ac:dyDescent="0.25">
      <c r="A17" s="90"/>
      <c r="B17" s="93" t="s">
        <v>151</v>
      </c>
      <c r="C17" s="61"/>
      <c r="D17" s="62"/>
      <c r="E17" s="62"/>
      <c r="F17" s="62"/>
      <c r="G17" s="62"/>
      <c r="H17" s="62"/>
      <c r="I17" s="62"/>
      <c r="J17" s="62"/>
      <c r="K17" s="89">
        <v>4.4000000000000004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50"/>
      <c r="W17" s="50"/>
    </row>
    <row r="18" spans="1:38" ht="18.75" x14ac:dyDescent="0.3">
      <c r="A18" s="88" t="s">
        <v>150</v>
      </c>
      <c r="B18" s="61"/>
      <c r="C18" s="61"/>
      <c r="D18" s="62"/>
      <c r="E18" s="62"/>
      <c r="F18" s="62"/>
      <c r="G18" s="62"/>
      <c r="H18" s="62"/>
      <c r="I18" s="62"/>
      <c r="J18" s="62"/>
      <c r="K18" s="89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50"/>
      <c r="W18" s="50"/>
    </row>
    <row r="19" spans="1:38" ht="15.75" x14ac:dyDescent="0.25">
      <c r="A19" s="90"/>
      <c r="B19" s="91" t="s">
        <v>149</v>
      </c>
      <c r="C19" s="61"/>
      <c r="D19" s="62"/>
      <c r="E19" s="62"/>
      <c r="F19" s="62"/>
      <c r="G19" s="62"/>
      <c r="H19" s="62"/>
      <c r="I19" s="62"/>
      <c r="J19" s="62"/>
      <c r="K19" s="89">
        <v>5.0999999999999996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50"/>
      <c r="W19" s="50"/>
    </row>
    <row r="20" spans="1:38" ht="15.75" x14ac:dyDescent="0.25">
      <c r="A20" s="90"/>
      <c r="B20" s="91" t="s">
        <v>187</v>
      </c>
      <c r="C20" s="61"/>
      <c r="D20" s="62"/>
      <c r="E20" s="62"/>
      <c r="F20" s="62"/>
      <c r="G20" s="62"/>
      <c r="H20" s="62"/>
      <c r="I20" s="62"/>
      <c r="J20" s="62"/>
      <c r="K20" s="89">
        <v>5.0999999999999996</v>
      </c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50"/>
      <c r="W20" s="50"/>
    </row>
    <row r="21" spans="1:38" ht="15.75" x14ac:dyDescent="0.25">
      <c r="A21" s="90"/>
      <c r="B21" s="93" t="s">
        <v>188</v>
      </c>
      <c r="C21" s="61"/>
      <c r="D21" s="62"/>
      <c r="E21" s="62"/>
      <c r="F21" s="62"/>
      <c r="G21" s="62"/>
      <c r="H21" s="62"/>
      <c r="I21" s="62"/>
      <c r="J21" s="62"/>
      <c r="K21" s="89">
        <v>5.2</v>
      </c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50"/>
      <c r="W21" s="50"/>
    </row>
    <row r="22" spans="1:38" s="3" customFormat="1" ht="16.5" thickBot="1" x14ac:dyDescent="0.3">
      <c r="A22" s="94"/>
      <c r="B22" s="93" t="s">
        <v>190</v>
      </c>
      <c r="C22" s="63"/>
      <c r="D22" s="64"/>
      <c r="E22" s="64"/>
      <c r="F22" s="64"/>
      <c r="G22" s="64"/>
      <c r="H22" s="64"/>
      <c r="I22" s="64"/>
      <c r="J22" s="64"/>
      <c r="K22" s="89">
        <v>5.3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3"/>
      <c r="W22" s="53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</row>
    <row r="23" spans="1:38" ht="16.5" thickTop="1" x14ac:dyDescent="0.25">
      <c r="A23" s="95"/>
      <c r="B23" s="93" t="s">
        <v>151</v>
      </c>
      <c r="C23" s="61"/>
      <c r="D23" s="61"/>
      <c r="E23" s="61"/>
      <c r="F23" s="61"/>
      <c r="G23" s="61"/>
      <c r="H23" s="61"/>
      <c r="I23" s="61"/>
      <c r="J23" s="61"/>
      <c r="K23" s="89">
        <v>5.4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:38" ht="18.75" x14ac:dyDescent="0.3">
      <c r="A24" s="96" t="s">
        <v>152</v>
      </c>
      <c r="B24" s="61"/>
      <c r="C24" s="61"/>
      <c r="D24" s="61"/>
      <c r="E24" s="61"/>
      <c r="F24" s="61"/>
      <c r="G24" s="61"/>
      <c r="H24" s="61"/>
      <c r="I24" s="61"/>
      <c r="J24" s="61"/>
      <c r="K24" s="89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</row>
    <row r="25" spans="1:38" ht="15.75" x14ac:dyDescent="0.25">
      <c r="A25" s="95"/>
      <c r="B25" s="91" t="s">
        <v>149</v>
      </c>
      <c r="C25" s="61"/>
      <c r="D25" s="61"/>
      <c r="E25" s="62"/>
      <c r="F25" s="62"/>
      <c r="G25" s="62"/>
      <c r="H25" s="62"/>
      <c r="I25" s="62"/>
      <c r="J25" s="62"/>
      <c r="K25" s="89">
        <v>6.1</v>
      </c>
      <c r="L25" s="46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</row>
    <row r="26" spans="1:38" ht="15.75" x14ac:dyDescent="0.25">
      <c r="A26" s="95"/>
      <c r="B26" s="91" t="s">
        <v>187</v>
      </c>
      <c r="C26" s="61"/>
      <c r="D26" s="61"/>
      <c r="E26" s="61"/>
      <c r="F26" s="61"/>
      <c r="G26" s="61"/>
      <c r="H26" s="61"/>
      <c r="I26" s="61"/>
      <c r="J26" s="61"/>
      <c r="K26" s="89">
        <v>6.1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</row>
    <row r="27" spans="1:38" ht="15.75" x14ac:dyDescent="0.25">
      <c r="A27" s="95"/>
      <c r="B27" s="93" t="s">
        <v>188</v>
      </c>
      <c r="C27" s="61"/>
      <c r="D27" s="61"/>
      <c r="E27" s="61"/>
      <c r="F27" s="61"/>
      <c r="G27" s="61"/>
      <c r="H27" s="61"/>
      <c r="I27" s="61"/>
      <c r="J27" s="61"/>
      <c r="K27" s="89">
        <v>6.2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</row>
    <row r="28" spans="1:38" ht="15.75" customHeight="1" x14ac:dyDescent="0.35">
      <c r="A28" s="75"/>
      <c r="B28" s="93" t="s">
        <v>189</v>
      </c>
      <c r="C28" s="125"/>
      <c r="D28" s="125"/>
      <c r="E28" s="125"/>
      <c r="F28" s="125"/>
      <c r="G28" s="125"/>
      <c r="H28" s="125"/>
      <c r="I28" s="125"/>
      <c r="J28" s="125"/>
      <c r="K28" s="89">
        <v>6.3</v>
      </c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50"/>
    </row>
    <row r="29" spans="1:38" ht="16.5" customHeight="1" x14ac:dyDescent="0.35">
      <c r="A29" s="75"/>
      <c r="B29" s="93" t="s">
        <v>151</v>
      </c>
      <c r="C29" s="125"/>
      <c r="D29" s="125"/>
      <c r="E29" s="125"/>
      <c r="F29" s="125"/>
      <c r="G29" s="125"/>
      <c r="H29" s="125"/>
      <c r="I29" s="125"/>
      <c r="J29" s="125"/>
      <c r="K29" s="89">
        <v>6.4</v>
      </c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50"/>
    </row>
    <row r="30" spans="1:38" ht="18.75" customHeight="1" x14ac:dyDescent="0.35">
      <c r="A30" s="97" t="s">
        <v>161</v>
      </c>
      <c r="B30" s="125"/>
      <c r="C30" s="125"/>
      <c r="D30" s="125"/>
      <c r="E30" s="125"/>
      <c r="F30" s="125"/>
      <c r="G30" s="125"/>
      <c r="H30" s="125"/>
      <c r="I30" s="125"/>
      <c r="J30" s="125"/>
      <c r="K30" s="89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50"/>
    </row>
    <row r="31" spans="1:38" ht="16.5" customHeight="1" x14ac:dyDescent="0.35">
      <c r="A31" s="126"/>
      <c r="B31" s="91" t="s">
        <v>149</v>
      </c>
      <c r="C31" s="127"/>
      <c r="D31" s="127"/>
      <c r="E31" s="127"/>
      <c r="F31" s="127"/>
      <c r="G31" s="127"/>
      <c r="H31" s="127"/>
      <c r="I31" s="127"/>
      <c r="J31" s="127"/>
      <c r="K31" s="89">
        <v>7.1</v>
      </c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0"/>
    </row>
    <row r="32" spans="1:38" ht="16.5" customHeight="1" x14ac:dyDescent="0.35">
      <c r="A32" s="98"/>
      <c r="B32" s="91" t="s">
        <v>187</v>
      </c>
      <c r="C32" s="127"/>
      <c r="D32" s="65"/>
      <c r="E32" s="65"/>
      <c r="F32" s="65"/>
      <c r="G32" s="65"/>
      <c r="H32" s="65"/>
      <c r="I32" s="65"/>
      <c r="J32" s="65"/>
      <c r="K32" s="89">
        <v>7.1</v>
      </c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0"/>
    </row>
    <row r="33" spans="1:23" ht="15.75" x14ac:dyDescent="0.25">
      <c r="A33" s="95"/>
      <c r="B33" s="93" t="s">
        <v>188</v>
      </c>
      <c r="C33" s="61"/>
      <c r="D33" s="61"/>
      <c r="E33" s="61"/>
      <c r="F33" s="61"/>
      <c r="G33" s="61"/>
      <c r="H33" s="61"/>
      <c r="I33" s="61"/>
      <c r="J33" s="61"/>
      <c r="K33" s="89">
        <v>7.2</v>
      </c>
      <c r="L33" s="50"/>
      <c r="M33" s="50"/>
      <c r="N33" s="50"/>
      <c r="O33" s="58"/>
      <c r="P33" s="58"/>
      <c r="Q33" s="58"/>
      <c r="R33" s="58"/>
      <c r="S33" s="58"/>
      <c r="T33" s="58"/>
      <c r="U33" s="58"/>
      <c r="V33" s="58"/>
      <c r="W33" s="50"/>
    </row>
    <row r="34" spans="1:23" ht="15.75" x14ac:dyDescent="0.25">
      <c r="A34" s="84"/>
      <c r="B34" s="93" t="s">
        <v>189</v>
      </c>
      <c r="C34" s="60"/>
      <c r="D34" s="60"/>
      <c r="E34" s="60"/>
      <c r="F34" s="60"/>
      <c r="G34" s="60"/>
      <c r="H34" s="60"/>
      <c r="I34" s="60"/>
      <c r="J34" s="60"/>
      <c r="K34" s="99">
        <v>7.3</v>
      </c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0"/>
    </row>
    <row r="35" spans="1:23" ht="15.75" x14ac:dyDescent="0.25">
      <c r="A35" s="86"/>
      <c r="B35" s="93" t="s">
        <v>151</v>
      </c>
      <c r="C35" s="61"/>
      <c r="D35" s="62"/>
      <c r="E35" s="62"/>
      <c r="F35" s="62"/>
      <c r="G35" s="62"/>
      <c r="H35" s="62"/>
      <c r="I35" s="62"/>
      <c r="J35" s="62"/>
      <c r="K35" s="89">
        <v>7.4</v>
      </c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50"/>
      <c r="W35" s="50"/>
    </row>
    <row r="36" spans="1:23" ht="18.75" x14ac:dyDescent="0.3">
      <c r="A36" s="88" t="s">
        <v>153</v>
      </c>
      <c r="B36" s="61"/>
      <c r="C36" s="61"/>
      <c r="D36" s="62"/>
      <c r="E36" s="62"/>
      <c r="F36" s="62"/>
      <c r="G36" s="62"/>
      <c r="H36" s="62"/>
      <c r="I36" s="62"/>
      <c r="J36" s="62"/>
      <c r="K36" s="89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50"/>
      <c r="W36" s="50"/>
    </row>
    <row r="37" spans="1:23" ht="15.75" x14ac:dyDescent="0.25">
      <c r="A37" s="86"/>
      <c r="B37" s="91" t="s">
        <v>149</v>
      </c>
      <c r="C37" s="61"/>
      <c r="D37" s="62"/>
      <c r="E37" s="62"/>
      <c r="F37" s="62"/>
      <c r="G37" s="62"/>
      <c r="H37" s="62"/>
      <c r="I37" s="62"/>
      <c r="J37" s="62"/>
      <c r="K37" s="89">
        <v>8.1</v>
      </c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50"/>
      <c r="W37" s="50"/>
    </row>
    <row r="38" spans="1:23" ht="15.75" x14ac:dyDescent="0.25">
      <c r="A38" s="86"/>
      <c r="B38" s="91" t="s">
        <v>187</v>
      </c>
      <c r="C38" s="61"/>
      <c r="D38" s="62"/>
      <c r="E38" s="62"/>
      <c r="F38" s="62"/>
      <c r="G38" s="62"/>
      <c r="H38" s="62"/>
      <c r="I38" s="62"/>
      <c r="J38" s="62"/>
      <c r="K38" s="89">
        <v>8.1</v>
      </c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50"/>
      <c r="W38" s="50"/>
    </row>
    <row r="39" spans="1:23" ht="15.75" x14ac:dyDescent="0.25">
      <c r="A39" s="86"/>
      <c r="B39" s="93" t="s">
        <v>188</v>
      </c>
      <c r="C39" s="61"/>
      <c r="D39" s="62"/>
      <c r="E39" s="62"/>
      <c r="F39" s="62"/>
      <c r="G39" s="62"/>
      <c r="H39" s="62"/>
      <c r="I39" s="62"/>
      <c r="J39" s="62"/>
      <c r="K39" s="89">
        <v>8.1999999999999993</v>
      </c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50"/>
      <c r="W39" s="50"/>
    </row>
    <row r="40" spans="1:23" ht="15.75" x14ac:dyDescent="0.25">
      <c r="A40" s="86"/>
      <c r="B40" s="93" t="s">
        <v>189</v>
      </c>
      <c r="C40" s="61"/>
      <c r="D40" s="62"/>
      <c r="E40" s="62"/>
      <c r="F40" s="62"/>
      <c r="G40" s="62"/>
      <c r="H40" s="62"/>
      <c r="I40" s="62"/>
      <c r="J40" s="62"/>
      <c r="K40" s="89">
        <v>8.3000000000000007</v>
      </c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50"/>
      <c r="W40" s="50"/>
    </row>
    <row r="41" spans="1:23" ht="15.75" x14ac:dyDescent="0.25">
      <c r="A41" s="86"/>
      <c r="B41" s="93" t="s">
        <v>151</v>
      </c>
      <c r="C41" s="61"/>
      <c r="D41" s="62"/>
      <c r="E41" s="62"/>
      <c r="F41" s="62"/>
      <c r="G41" s="62"/>
      <c r="H41" s="62"/>
      <c r="I41" s="62"/>
      <c r="J41" s="62"/>
      <c r="K41" s="89">
        <v>8.4</v>
      </c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50"/>
      <c r="W41" s="50"/>
    </row>
    <row r="42" spans="1:23" ht="18.75" x14ac:dyDescent="0.3">
      <c r="A42" s="88" t="s">
        <v>154</v>
      </c>
      <c r="B42" s="61"/>
      <c r="C42" s="61"/>
      <c r="D42" s="62"/>
      <c r="E42" s="62"/>
      <c r="F42" s="62"/>
      <c r="G42" s="62"/>
      <c r="H42" s="62"/>
      <c r="I42" s="62"/>
      <c r="J42" s="62"/>
      <c r="K42" s="89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50"/>
      <c r="W42" s="50"/>
    </row>
    <row r="43" spans="1:23" ht="15.75" x14ac:dyDescent="0.25">
      <c r="A43" s="86"/>
      <c r="B43" s="91" t="s">
        <v>149</v>
      </c>
      <c r="C43" s="61"/>
      <c r="D43" s="62"/>
      <c r="E43" s="62"/>
      <c r="F43" s="62"/>
      <c r="G43" s="62"/>
      <c r="H43" s="62"/>
      <c r="I43" s="62"/>
      <c r="J43" s="62"/>
      <c r="K43" s="89">
        <v>9.1</v>
      </c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50"/>
      <c r="W43" s="50"/>
    </row>
    <row r="44" spans="1:23" ht="15.75" x14ac:dyDescent="0.25">
      <c r="A44" s="86"/>
      <c r="B44" s="91" t="s">
        <v>187</v>
      </c>
      <c r="C44" s="61"/>
      <c r="D44" s="62"/>
      <c r="E44" s="62"/>
      <c r="F44" s="62"/>
      <c r="G44" s="62"/>
      <c r="H44" s="62"/>
      <c r="I44" s="62"/>
      <c r="J44" s="62"/>
      <c r="K44" s="89">
        <v>9.1</v>
      </c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50"/>
      <c r="W44" s="50"/>
    </row>
    <row r="45" spans="1:23" ht="15.75" x14ac:dyDescent="0.25">
      <c r="A45" s="86"/>
      <c r="B45" s="93" t="s">
        <v>188</v>
      </c>
      <c r="C45" s="61"/>
      <c r="D45" s="62"/>
      <c r="E45" s="62"/>
      <c r="F45" s="62"/>
      <c r="G45" s="62"/>
      <c r="H45" s="62"/>
      <c r="I45" s="62"/>
      <c r="J45" s="62"/>
      <c r="K45" s="89">
        <v>9.1999999999999993</v>
      </c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50"/>
      <c r="W45" s="50"/>
    </row>
    <row r="46" spans="1:23" ht="15.75" x14ac:dyDescent="0.25">
      <c r="A46" s="86"/>
      <c r="B46" s="93" t="s">
        <v>189</v>
      </c>
      <c r="C46" s="61"/>
      <c r="D46" s="62"/>
      <c r="E46" s="62"/>
      <c r="F46" s="62"/>
      <c r="G46" s="62"/>
      <c r="H46" s="62"/>
      <c r="I46" s="62"/>
      <c r="J46" s="62"/>
      <c r="K46" s="89">
        <v>9.3000000000000007</v>
      </c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50"/>
      <c r="W46" s="50"/>
    </row>
    <row r="47" spans="1:23" ht="15.75" x14ac:dyDescent="0.25">
      <c r="A47" s="86"/>
      <c r="B47" s="93" t="s">
        <v>151</v>
      </c>
      <c r="C47" s="61"/>
      <c r="D47" s="62"/>
      <c r="E47" s="62"/>
      <c r="F47" s="62"/>
      <c r="G47" s="62"/>
      <c r="H47" s="62"/>
      <c r="I47" s="62"/>
      <c r="J47" s="62"/>
      <c r="K47" s="89">
        <v>9.4</v>
      </c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50"/>
      <c r="W47" s="50"/>
    </row>
    <row r="48" spans="1:23" ht="18.75" x14ac:dyDescent="0.3">
      <c r="A48" s="88" t="s">
        <v>155</v>
      </c>
      <c r="B48" s="61"/>
      <c r="C48" s="61"/>
      <c r="D48" s="62"/>
      <c r="E48" s="62"/>
      <c r="F48" s="62"/>
      <c r="G48" s="62"/>
      <c r="H48" s="62"/>
      <c r="I48" s="62"/>
      <c r="J48" s="62"/>
      <c r="K48" s="89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50"/>
      <c r="W48" s="50"/>
    </row>
    <row r="49" spans="1:23" ht="15.75" x14ac:dyDescent="0.25">
      <c r="A49" s="86"/>
      <c r="B49" s="91" t="s">
        <v>149</v>
      </c>
      <c r="C49" s="61"/>
      <c r="D49" s="62"/>
      <c r="E49" s="62"/>
      <c r="F49" s="62"/>
      <c r="G49" s="62"/>
      <c r="H49" s="62"/>
      <c r="I49" s="62"/>
      <c r="J49" s="62"/>
      <c r="K49" s="89">
        <v>10.1</v>
      </c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50"/>
      <c r="W49" s="50"/>
    </row>
    <row r="50" spans="1:23" ht="15.75" x14ac:dyDescent="0.25">
      <c r="A50" s="86"/>
      <c r="B50" s="91" t="s">
        <v>187</v>
      </c>
      <c r="C50" s="61"/>
      <c r="D50" s="62"/>
      <c r="E50" s="62"/>
      <c r="F50" s="62"/>
      <c r="G50" s="62"/>
      <c r="H50" s="62"/>
      <c r="I50" s="62"/>
      <c r="J50" s="62"/>
      <c r="K50" s="89">
        <v>10.1</v>
      </c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50"/>
      <c r="W50" s="50"/>
    </row>
    <row r="51" spans="1:23" ht="15.75" x14ac:dyDescent="0.25">
      <c r="A51" s="94"/>
      <c r="B51" s="93" t="s">
        <v>188</v>
      </c>
      <c r="C51" s="63"/>
      <c r="D51" s="64"/>
      <c r="E51" s="64"/>
      <c r="F51" s="64"/>
      <c r="G51" s="64"/>
      <c r="H51" s="64"/>
      <c r="I51" s="64"/>
      <c r="J51" s="64"/>
      <c r="K51" s="89">
        <v>10.199999999999999</v>
      </c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3"/>
      <c r="W51" s="50"/>
    </row>
    <row r="52" spans="1:23" ht="15.75" x14ac:dyDescent="0.25">
      <c r="A52" s="95"/>
      <c r="B52" s="93" t="s">
        <v>189</v>
      </c>
      <c r="C52" s="61"/>
      <c r="D52" s="61"/>
      <c r="E52" s="61"/>
      <c r="F52" s="61"/>
      <c r="G52" s="61"/>
      <c r="H52" s="61"/>
      <c r="I52" s="61"/>
      <c r="J52" s="61"/>
      <c r="K52" s="89">
        <v>10.3</v>
      </c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</row>
    <row r="53" spans="1:23" ht="15.75" x14ac:dyDescent="0.25">
      <c r="A53" s="95"/>
      <c r="B53" s="93" t="s">
        <v>151</v>
      </c>
      <c r="C53" s="61"/>
      <c r="D53" s="61"/>
      <c r="E53" s="61"/>
      <c r="F53" s="61"/>
      <c r="G53" s="61"/>
      <c r="H53" s="61"/>
      <c r="I53" s="61"/>
      <c r="J53" s="61"/>
      <c r="K53" s="89">
        <v>10.4</v>
      </c>
    </row>
    <row r="54" spans="1:23" ht="18.75" x14ac:dyDescent="0.3">
      <c r="A54" s="96" t="s">
        <v>160</v>
      </c>
      <c r="B54" s="61"/>
      <c r="C54" s="61"/>
      <c r="D54" s="61"/>
      <c r="E54" s="61"/>
      <c r="F54" s="61"/>
      <c r="G54" s="61"/>
      <c r="H54" s="61"/>
      <c r="I54" s="61"/>
      <c r="J54" s="61"/>
      <c r="K54" s="89"/>
    </row>
    <row r="55" spans="1:23" ht="15.75" x14ac:dyDescent="0.25">
      <c r="A55" s="95"/>
      <c r="B55" s="91" t="s">
        <v>149</v>
      </c>
      <c r="C55" s="61"/>
      <c r="D55" s="61"/>
      <c r="E55" s="61"/>
      <c r="F55" s="61"/>
      <c r="G55" s="61"/>
      <c r="H55" s="61"/>
      <c r="I55" s="61"/>
      <c r="J55" s="61"/>
      <c r="K55" s="89">
        <v>11.1</v>
      </c>
    </row>
    <row r="56" spans="1:23" ht="15.75" x14ac:dyDescent="0.25">
      <c r="A56" s="95"/>
      <c r="B56" s="91" t="s">
        <v>187</v>
      </c>
      <c r="C56" s="61"/>
      <c r="D56" s="61"/>
      <c r="E56" s="61"/>
      <c r="F56" s="61"/>
      <c r="G56" s="61"/>
      <c r="H56" s="61"/>
      <c r="I56" s="61"/>
      <c r="J56" s="61"/>
      <c r="K56" s="89">
        <v>11.1</v>
      </c>
    </row>
    <row r="57" spans="1:23" ht="15.75" x14ac:dyDescent="0.25">
      <c r="A57" s="95"/>
      <c r="B57" s="93" t="s">
        <v>188</v>
      </c>
      <c r="C57" s="61"/>
      <c r="D57" s="61"/>
      <c r="E57" s="61"/>
      <c r="F57" s="61"/>
      <c r="G57" s="61"/>
      <c r="H57" s="61"/>
      <c r="I57" s="61"/>
      <c r="J57" s="61"/>
      <c r="K57" s="89">
        <v>11.2</v>
      </c>
    </row>
    <row r="58" spans="1:23" ht="15.75" x14ac:dyDescent="0.25">
      <c r="A58" s="95"/>
      <c r="B58" s="93" t="s">
        <v>189</v>
      </c>
      <c r="C58" s="61"/>
      <c r="D58" s="61"/>
      <c r="E58" s="61"/>
      <c r="F58" s="61"/>
      <c r="G58" s="61"/>
      <c r="H58" s="61"/>
      <c r="I58" s="61"/>
      <c r="J58" s="61"/>
      <c r="K58" s="89">
        <v>11.3</v>
      </c>
    </row>
    <row r="59" spans="1:23" ht="15.75" x14ac:dyDescent="0.25">
      <c r="A59" s="95"/>
      <c r="B59" s="93" t="s">
        <v>151</v>
      </c>
      <c r="C59" s="61"/>
      <c r="D59" s="61"/>
      <c r="E59" s="61"/>
      <c r="F59" s="61"/>
      <c r="G59" s="61"/>
      <c r="H59" s="61"/>
      <c r="I59" s="61"/>
      <c r="J59" s="61"/>
      <c r="K59" s="89">
        <v>11.4</v>
      </c>
    </row>
    <row r="60" spans="1:23" ht="18.75" x14ac:dyDescent="0.3">
      <c r="A60" s="96" t="s">
        <v>156</v>
      </c>
      <c r="B60" s="61"/>
      <c r="C60" s="61"/>
      <c r="D60" s="61"/>
      <c r="E60" s="61"/>
      <c r="F60" s="61"/>
      <c r="G60" s="61"/>
      <c r="H60" s="61"/>
      <c r="I60" s="61"/>
      <c r="J60" s="61"/>
      <c r="K60" s="89"/>
    </row>
    <row r="61" spans="1:23" ht="15.75" x14ac:dyDescent="0.25">
      <c r="A61" s="95"/>
      <c r="B61" s="91" t="s">
        <v>149</v>
      </c>
      <c r="C61" s="61"/>
      <c r="D61" s="61"/>
      <c r="E61" s="61"/>
      <c r="F61" s="61"/>
      <c r="G61" s="61"/>
      <c r="H61" s="61"/>
      <c r="I61" s="61"/>
      <c r="J61" s="61"/>
      <c r="K61" s="89">
        <v>12.1</v>
      </c>
    </row>
    <row r="62" spans="1:23" ht="15.75" x14ac:dyDescent="0.25">
      <c r="A62" s="95"/>
      <c r="B62" s="91" t="s">
        <v>187</v>
      </c>
      <c r="C62" s="61"/>
      <c r="D62" s="61"/>
      <c r="E62" s="61"/>
      <c r="F62" s="61"/>
      <c r="G62" s="61"/>
      <c r="H62" s="61"/>
      <c r="I62" s="61"/>
      <c r="J62" s="61"/>
      <c r="K62" s="89">
        <v>12.1</v>
      </c>
    </row>
    <row r="63" spans="1:23" ht="15.75" x14ac:dyDescent="0.25">
      <c r="A63" s="95"/>
      <c r="B63" s="93" t="s">
        <v>188</v>
      </c>
      <c r="C63" s="61"/>
      <c r="D63" s="61"/>
      <c r="E63" s="61"/>
      <c r="F63" s="61"/>
      <c r="G63" s="61"/>
      <c r="H63" s="61"/>
      <c r="I63" s="61"/>
      <c r="J63" s="61"/>
      <c r="K63" s="89">
        <v>12.2</v>
      </c>
    </row>
    <row r="64" spans="1:23" ht="15.75" x14ac:dyDescent="0.25">
      <c r="A64" s="95"/>
      <c r="B64" s="93" t="s">
        <v>189</v>
      </c>
      <c r="C64" s="61"/>
      <c r="D64" s="61"/>
      <c r="E64" s="61"/>
      <c r="F64" s="61"/>
      <c r="G64" s="61"/>
      <c r="H64" s="61"/>
      <c r="I64" s="61"/>
      <c r="J64" s="61"/>
      <c r="K64" s="89">
        <v>12.3</v>
      </c>
    </row>
    <row r="65" spans="1:11" ht="15.75" x14ac:dyDescent="0.25">
      <c r="A65" s="95"/>
      <c r="B65" s="93" t="s">
        <v>151</v>
      </c>
      <c r="C65" s="61"/>
      <c r="D65" s="61"/>
      <c r="E65" s="61"/>
      <c r="F65" s="61"/>
      <c r="G65" s="61"/>
      <c r="H65" s="61"/>
      <c r="I65" s="61"/>
      <c r="J65" s="61"/>
      <c r="K65" s="89">
        <v>12.4</v>
      </c>
    </row>
    <row r="66" spans="1:11" ht="18.75" x14ac:dyDescent="0.3">
      <c r="A66" s="96" t="s">
        <v>157</v>
      </c>
      <c r="B66" s="61"/>
      <c r="C66" s="61"/>
      <c r="D66" s="61"/>
      <c r="E66" s="61"/>
      <c r="F66" s="61"/>
      <c r="G66" s="61"/>
      <c r="H66" s="61"/>
      <c r="I66" s="61"/>
      <c r="J66" s="61"/>
      <c r="K66" s="89"/>
    </row>
    <row r="67" spans="1:11" ht="15.75" x14ac:dyDescent="0.25">
      <c r="A67" s="95"/>
      <c r="B67" s="91" t="s">
        <v>149</v>
      </c>
      <c r="C67" s="61"/>
      <c r="D67" s="61"/>
      <c r="E67" s="61"/>
      <c r="F67" s="61"/>
      <c r="G67" s="61"/>
      <c r="H67" s="61"/>
      <c r="I67" s="61"/>
      <c r="J67" s="61"/>
      <c r="K67" s="89">
        <v>13.1</v>
      </c>
    </row>
    <row r="68" spans="1:11" ht="15.75" x14ac:dyDescent="0.25">
      <c r="A68" s="95"/>
      <c r="B68" s="91" t="s">
        <v>187</v>
      </c>
      <c r="C68" s="61"/>
      <c r="D68" s="61"/>
      <c r="E68" s="61"/>
      <c r="F68" s="61"/>
      <c r="G68" s="61"/>
      <c r="H68" s="61"/>
      <c r="I68" s="61"/>
      <c r="J68" s="61"/>
      <c r="K68" s="89">
        <v>13.1</v>
      </c>
    </row>
    <row r="69" spans="1:11" ht="15.75" x14ac:dyDescent="0.25">
      <c r="A69" s="95"/>
      <c r="B69" s="93" t="s">
        <v>188</v>
      </c>
      <c r="C69" s="61"/>
      <c r="D69" s="61"/>
      <c r="E69" s="61"/>
      <c r="F69" s="61"/>
      <c r="G69" s="61"/>
      <c r="H69" s="61"/>
      <c r="I69" s="61"/>
      <c r="J69" s="61"/>
      <c r="K69" s="89">
        <v>13.2</v>
      </c>
    </row>
    <row r="70" spans="1:11" ht="15.75" x14ac:dyDescent="0.25">
      <c r="A70" s="95"/>
      <c r="B70" s="93" t="s">
        <v>189</v>
      </c>
      <c r="C70" s="61"/>
      <c r="D70" s="61"/>
      <c r="E70" s="61"/>
      <c r="F70" s="61"/>
      <c r="G70" s="61"/>
      <c r="H70" s="61"/>
      <c r="I70" s="61"/>
      <c r="J70" s="61"/>
      <c r="K70" s="89">
        <v>13.3</v>
      </c>
    </row>
    <row r="71" spans="1:11" ht="15.75" x14ac:dyDescent="0.25">
      <c r="A71" s="95"/>
      <c r="B71" s="93" t="s">
        <v>151</v>
      </c>
      <c r="C71" s="61"/>
      <c r="D71" s="61"/>
      <c r="E71" s="61"/>
      <c r="F71" s="61"/>
      <c r="G71" s="61"/>
      <c r="H71" s="61"/>
      <c r="I71" s="61"/>
      <c r="J71" s="61"/>
      <c r="K71" s="89">
        <v>13.4</v>
      </c>
    </row>
    <row r="72" spans="1:11" ht="18.75" x14ac:dyDescent="0.3">
      <c r="A72" s="96" t="s">
        <v>158</v>
      </c>
      <c r="B72" s="61"/>
      <c r="C72" s="61"/>
      <c r="D72" s="61"/>
      <c r="E72" s="61"/>
      <c r="F72" s="61"/>
      <c r="G72" s="61"/>
      <c r="H72" s="61"/>
      <c r="I72" s="61"/>
      <c r="J72" s="61"/>
      <c r="K72" s="89"/>
    </row>
    <row r="73" spans="1:11" ht="15.75" x14ac:dyDescent="0.25">
      <c r="A73" s="95"/>
      <c r="B73" s="91" t="s">
        <v>149</v>
      </c>
      <c r="C73" s="61"/>
      <c r="D73" s="61"/>
      <c r="E73" s="61"/>
      <c r="F73" s="61"/>
      <c r="G73" s="61"/>
      <c r="H73" s="61"/>
      <c r="I73" s="61"/>
      <c r="J73" s="61"/>
      <c r="K73" s="89">
        <v>14.1</v>
      </c>
    </row>
    <row r="74" spans="1:11" ht="15.75" x14ac:dyDescent="0.25">
      <c r="A74" s="95"/>
      <c r="B74" s="91" t="s">
        <v>187</v>
      </c>
      <c r="C74" s="61"/>
      <c r="D74" s="61"/>
      <c r="E74" s="61"/>
      <c r="F74" s="61"/>
      <c r="G74" s="61"/>
      <c r="H74" s="61"/>
      <c r="I74" s="61"/>
      <c r="J74" s="61"/>
      <c r="K74" s="89">
        <v>14.1</v>
      </c>
    </row>
    <row r="75" spans="1:11" ht="15.75" x14ac:dyDescent="0.25">
      <c r="A75" s="95"/>
      <c r="B75" s="93" t="s">
        <v>188</v>
      </c>
      <c r="C75" s="61"/>
      <c r="D75" s="61"/>
      <c r="E75" s="61"/>
      <c r="F75" s="61"/>
      <c r="G75" s="61"/>
      <c r="H75" s="61"/>
      <c r="I75" s="61"/>
      <c r="J75" s="61"/>
      <c r="K75" s="89">
        <v>14.2</v>
      </c>
    </row>
    <row r="76" spans="1:11" ht="15.75" x14ac:dyDescent="0.25">
      <c r="A76" s="95"/>
      <c r="B76" s="93" t="s">
        <v>189</v>
      </c>
      <c r="C76" s="61"/>
      <c r="D76" s="61"/>
      <c r="E76" s="61"/>
      <c r="F76" s="61"/>
      <c r="G76" s="61"/>
      <c r="H76" s="61"/>
      <c r="I76" s="61"/>
      <c r="J76" s="61"/>
      <c r="K76" s="89">
        <v>14.3</v>
      </c>
    </row>
    <row r="77" spans="1:11" ht="15.75" x14ac:dyDescent="0.25">
      <c r="A77" s="95"/>
      <c r="B77" s="93" t="s">
        <v>151</v>
      </c>
      <c r="C77" s="61"/>
      <c r="D77" s="61"/>
      <c r="E77" s="61"/>
      <c r="F77" s="61"/>
      <c r="G77" s="61"/>
      <c r="H77" s="61"/>
      <c r="I77" s="61"/>
      <c r="J77" s="61"/>
      <c r="K77" s="89">
        <v>14.4</v>
      </c>
    </row>
    <row r="78" spans="1:11" ht="18.75" x14ac:dyDescent="0.3">
      <c r="A78" s="96" t="s">
        <v>159</v>
      </c>
      <c r="B78" s="61"/>
      <c r="C78" s="61"/>
      <c r="D78" s="61"/>
      <c r="E78" s="61"/>
      <c r="F78" s="61"/>
      <c r="G78" s="61"/>
      <c r="H78" s="61"/>
      <c r="I78" s="61"/>
      <c r="J78" s="61"/>
      <c r="K78" s="89"/>
    </row>
    <row r="79" spans="1:11" ht="15.75" x14ac:dyDescent="0.25">
      <c r="A79" s="95"/>
      <c r="B79" s="91" t="s">
        <v>149</v>
      </c>
      <c r="C79" s="61"/>
      <c r="D79" s="61"/>
      <c r="E79" s="61"/>
      <c r="F79" s="61"/>
      <c r="G79" s="61"/>
      <c r="H79" s="61"/>
      <c r="I79" s="61"/>
      <c r="J79" s="61"/>
      <c r="K79" s="89">
        <v>15.1</v>
      </c>
    </row>
    <row r="80" spans="1:11" ht="15.75" x14ac:dyDescent="0.25">
      <c r="A80" s="95"/>
      <c r="B80" s="91" t="s">
        <v>187</v>
      </c>
      <c r="C80" s="61"/>
      <c r="D80" s="61"/>
      <c r="E80" s="61"/>
      <c r="F80" s="61"/>
      <c r="G80" s="61"/>
      <c r="H80" s="61"/>
      <c r="I80" s="61"/>
      <c r="J80" s="61"/>
      <c r="K80" s="89">
        <v>15.1</v>
      </c>
    </row>
    <row r="81" spans="1:11" ht="15.75" x14ac:dyDescent="0.25">
      <c r="A81" s="95"/>
      <c r="B81" s="93" t="s">
        <v>188</v>
      </c>
      <c r="C81" s="61"/>
      <c r="D81" s="61"/>
      <c r="E81" s="61"/>
      <c r="F81" s="61"/>
      <c r="G81" s="61"/>
      <c r="H81" s="61"/>
      <c r="I81" s="61"/>
      <c r="J81" s="61"/>
      <c r="K81" s="89">
        <v>15.2</v>
      </c>
    </row>
    <row r="82" spans="1:11" ht="15.75" x14ac:dyDescent="0.25">
      <c r="A82" s="95"/>
      <c r="B82" s="93" t="s">
        <v>189</v>
      </c>
      <c r="C82" s="61"/>
      <c r="D82" s="61"/>
      <c r="E82" s="61"/>
      <c r="F82" s="61"/>
      <c r="G82" s="61"/>
      <c r="H82" s="61"/>
      <c r="I82" s="61"/>
      <c r="J82" s="61"/>
      <c r="K82" s="89">
        <v>15.3</v>
      </c>
    </row>
    <row r="83" spans="1:11" ht="15.75" x14ac:dyDescent="0.25">
      <c r="A83" s="95"/>
      <c r="B83" s="93" t="s">
        <v>151</v>
      </c>
      <c r="C83" s="61"/>
      <c r="D83" s="61"/>
      <c r="E83" s="61"/>
      <c r="F83" s="61"/>
      <c r="G83" s="61"/>
      <c r="H83" s="61"/>
      <c r="I83" s="61"/>
      <c r="J83" s="61"/>
      <c r="K83" s="89">
        <v>15.4</v>
      </c>
    </row>
    <row r="84" spans="1:11" ht="18.75" x14ac:dyDescent="0.3">
      <c r="A84" s="96" t="s">
        <v>162</v>
      </c>
      <c r="B84" s="61"/>
      <c r="C84" s="61"/>
      <c r="D84" s="61"/>
      <c r="E84" s="61"/>
      <c r="F84" s="61"/>
      <c r="G84" s="61"/>
      <c r="H84" s="61"/>
      <c r="I84" s="61"/>
      <c r="J84" s="61"/>
      <c r="K84" s="89">
        <v>16</v>
      </c>
    </row>
    <row r="85" spans="1:11" ht="15.75" x14ac:dyDescent="0.25">
      <c r="A85" s="95"/>
      <c r="B85" s="61"/>
      <c r="C85" s="61"/>
      <c r="D85" s="61"/>
      <c r="E85" s="61"/>
      <c r="F85" s="61"/>
      <c r="G85" s="61"/>
      <c r="H85" s="61"/>
      <c r="I85" s="61"/>
      <c r="J85" s="61"/>
      <c r="K85" s="89"/>
    </row>
    <row r="86" spans="1:11" ht="15.75" thickBot="1" x14ac:dyDescent="0.3">
      <c r="A86" s="100"/>
      <c r="B86" s="101"/>
      <c r="C86" s="101"/>
      <c r="D86" s="101"/>
      <c r="E86" s="101"/>
      <c r="F86" s="101"/>
      <c r="G86" s="101"/>
      <c r="H86" s="101"/>
      <c r="I86" s="101"/>
      <c r="J86" s="101"/>
      <c r="K86" s="102"/>
    </row>
  </sheetData>
  <sheetProtection formatColumns="0" formatRows="0" selectLockedCell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6"/>
  <sheetViews>
    <sheetView workbookViewId="0">
      <selection activeCell="G10" sqref="G10"/>
    </sheetView>
  </sheetViews>
  <sheetFormatPr defaultColWidth="9.140625" defaultRowHeight="15" x14ac:dyDescent="0.25"/>
  <cols>
    <col min="1" max="1" width="16.28515625" customWidth="1"/>
    <col min="2" max="2" width="17.85546875" customWidth="1"/>
    <col min="3" max="3" width="21.42578125" customWidth="1"/>
    <col min="4" max="4" width="13" customWidth="1"/>
    <col min="5" max="5" width="12.5703125" customWidth="1"/>
    <col min="6" max="6" width="15.28515625" customWidth="1"/>
    <col min="7" max="7" width="12.140625" bestFit="1" customWidth="1"/>
  </cols>
  <sheetData>
    <row r="2" spans="1:24" ht="23.25" x14ac:dyDescent="0.35">
      <c r="A2" s="34" t="s">
        <v>200</v>
      </c>
      <c r="B2" s="34"/>
      <c r="C2" s="34"/>
      <c r="D2" s="34"/>
      <c r="E2" s="34"/>
      <c r="F2" s="34"/>
      <c r="G2" s="34"/>
      <c r="H2" s="34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23.25" x14ac:dyDescent="0.35">
      <c r="A3" s="17" t="s">
        <v>20</v>
      </c>
      <c r="B3" s="24">
        <f>+'4.2'!B3</f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23.25" x14ac:dyDescent="0.35">
      <c r="A4" s="34" t="str">
        <f>'4.2'!A4</f>
        <v>BANK RECONCILIATION / CONCILIATION BANCAIRE</v>
      </c>
      <c r="B4" s="34"/>
      <c r="C4" s="34"/>
      <c r="D4" s="34"/>
      <c r="E4" s="34"/>
      <c r="F4" s="34"/>
      <c r="G4" s="34"/>
      <c r="H4" s="34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ht="23.25" x14ac:dyDescent="0.35">
      <c r="A5" s="34" t="s">
        <v>63</v>
      </c>
      <c r="B5" s="34"/>
      <c r="C5" s="34">
        <f>+'4.2'!C5</f>
        <v>2020</v>
      </c>
      <c r="D5" s="34"/>
      <c r="E5" s="34"/>
      <c r="F5" s="34"/>
      <c r="G5" s="34"/>
      <c r="H5" s="34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23.25" x14ac:dyDescent="0.35">
      <c r="A6" s="34" t="s">
        <v>101</v>
      </c>
      <c r="B6" s="34"/>
      <c r="C6" s="34">
        <f>+C5</f>
        <v>2020</v>
      </c>
      <c r="D6" s="34"/>
    </row>
    <row r="8" spans="1:24" ht="18.75" x14ac:dyDescent="0.3">
      <c r="B8" s="1"/>
      <c r="C8" s="1"/>
      <c r="D8" s="1"/>
    </row>
    <row r="10" spans="1:24" ht="34.5" customHeight="1" x14ac:dyDescent="0.25">
      <c r="B10" s="262" t="s">
        <v>110</v>
      </c>
      <c r="C10" s="264"/>
      <c r="D10" s="264"/>
      <c r="E10" s="264"/>
      <c r="F10" s="4"/>
      <c r="G10" s="114"/>
    </row>
    <row r="11" spans="1:24" x14ac:dyDescent="0.25">
      <c r="F11" s="4"/>
      <c r="G11" s="4"/>
    </row>
    <row r="12" spans="1:24" ht="30" x14ac:dyDescent="0.25">
      <c r="B12" s="262" t="s">
        <v>106</v>
      </c>
      <c r="C12" s="262"/>
      <c r="D12" s="40"/>
      <c r="E12" s="41" t="s">
        <v>107</v>
      </c>
      <c r="F12" s="42" t="s">
        <v>108</v>
      </c>
      <c r="G12" s="4"/>
    </row>
    <row r="13" spans="1:24" x14ac:dyDescent="0.25">
      <c r="B13" s="263" t="s">
        <v>109</v>
      </c>
      <c r="C13" s="263"/>
      <c r="D13" s="35"/>
      <c r="E13" s="115"/>
      <c r="F13" s="116"/>
      <c r="G13" s="4"/>
    </row>
    <row r="14" spans="1:24" x14ac:dyDescent="0.25">
      <c r="B14" s="263"/>
      <c r="C14" s="263"/>
      <c r="D14" s="35"/>
      <c r="E14" s="117"/>
      <c r="F14" s="118"/>
      <c r="G14" s="4"/>
    </row>
    <row r="15" spans="1:24" x14ac:dyDescent="0.25">
      <c r="B15" s="263"/>
      <c r="C15" s="263"/>
      <c r="D15" s="35"/>
      <c r="E15" s="117"/>
      <c r="F15" s="118"/>
      <c r="G15" s="4"/>
    </row>
    <row r="16" spans="1:24" x14ac:dyDescent="0.25">
      <c r="B16" s="263"/>
      <c r="C16" s="263"/>
      <c r="D16" s="35"/>
      <c r="E16" s="117"/>
      <c r="F16" s="118"/>
      <c r="G16" s="4"/>
    </row>
    <row r="17" spans="2:7" x14ac:dyDescent="0.25">
      <c r="B17" s="263"/>
      <c r="C17" s="263"/>
      <c r="D17" s="35"/>
      <c r="E17" s="117"/>
      <c r="F17" s="118"/>
      <c r="G17" s="4"/>
    </row>
    <row r="18" spans="2:7" x14ac:dyDescent="0.25">
      <c r="B18" s="263"/>
      <c r="C18" s="263"/>
      <c r="D18" s="35"/>
      <c r="E18" s="117"/>
      <c r="F18" s="118"/>
      <c r="G18" s="4"/>
    </row>
    <row r="19" spans="2:7" x14ac:dyDescent="0.25">
      <c r="B19" s="263"/>
      <c r="C19" s="263"/>
      <c r="D19" s="35"/>
      <c r="E19" s="117"/>
      <c r="F19" s="118"/>
      <c r="G19" s="4"/>
    </row>
    <row r="20" spans="2:7" x14ac:dyDescent="0.25">
      <c r="B20" s="263"/>
      <c r="C20" s="263"/>
      <c r="D20" s="35"/>
      <c r="E20" s="117"/>
      <c r="F20" s="118"/>
      <c r="G20" s="4"/>
    </row>
    <row r="21" spans="2:7" x14ac:dyDescent="0.25">
      <c r="B21" s="263"/>
      <c r="C21" s="263"/>
      <c r="D21" s="35"/>
      <c r="E21" s="117"/>
      <c r="F21" s="118"/>
      <c r="G21" s="4"/>
    </row>
    <row r="22" spans="2:7" x14ac:dyDescent="0.25">
      <c r="B22" s="263"/>
      <c r="C22" s="263"/>
      <c r="D22" s="35"/>
      <c r="E22" s="119"/>
      <c r="F22" s="120"/>
      <c r="G22" s="4"/>
    </row>
    <row r="23" spans="2:7" x14ac:dyDescent="0.25">
      <c r="F23" s="4">
        <f>SUM(F13:F22)</f>
        <v>0</v>
      </c>
      <c r="G23" s="4">
        <f>-F23</f>
        <v>0</v>
      </c>
    </row>
    <row r="24" spans="2:7" x14ac:dyDescent="0.25">
      <c r="F24" s="4"/>
      <c r="G24" s="4"/>
    </row>
    <row r="25" spans="2:7" ht="30" x14ac:dyDescent="0.25">
      <c r="B25" s="262" t="s">
        <v>111</v>
      </c>
      <c r="C25" s="262"/>
      <c r="D25" s="2"/>
      <c r="E25" s="15" t="s">
        <v>19</v>
      </c>
      <c r="F25" s="42" t="s">
        <v>108</v>
      </c>
      <c r="G25" s="4"/>
    </row>
    <row r="26" spans="2:7" x14ac:dyDescent="0.25">
      <c r="B26" s="263" t="s">
        <v>109</v>
      </c>
      <c r="C26" s="263"/>
      <c r="D26" s="35"/>
      <c r="E26" s="115"/>
      <c r="F26" s="116"/>
      <c r="G26" s="4"/>
    </row>
    <row r="27" spans="2:7" x14ac:dyDescent="0.25">
      <c r="B27" s="263"/>
      <c r="C27" s="263"/>
      <c r="D27" s="35"/>
      <c r="E27" s="117"/>
      <c r="F27" s="118"/>
      <c r="G27" s="4"/>
    </row>
    <row r="28" spans="2:7" x14ac:dyDescent="0.25">
      <c r="B28" s="263"/>
      <c r="C28" s="263"/>
      <c r="D28" s="35"/>
      <c r="E28" s="117"/>
      <c r="F28" s="118"/>
      <c r="G28" s="4"/>
    </row>
    <row r="29" spans="2:7" x14ac:dyDescent="0.25">
      <c r="B29" s="263"/>
      <c r="C29" s="263"/>
      <c r="D29" s="35"/>
      <c r="E29" s="117"/>
      <c r="F29" s="118"/>
      <c r="G29" s="4"/>
    </row>
    <row r="30" spans="2:7" x14ac:dyDescent="0.25">
      <c r="B30" s="263"/>
      <c r="C30" s="263"/>
      <c r="D30" s="35"/>
      <c r="E30" s="117"/>
      <c r="F30" s="118"/>
      <c r="G30" s="4"/>
    </row>
    <row r="31" spans="2:7" x14ac:dyDescent="0.25">
      <c r="B31" s="263"/>
      <c r="C31" s="263"/>
      <c r="D31" s="35"/>
      <c r="E31" s="117"/>
      <c r="F31" s="118"/>
      <c r="G31" s="4"/>
    </row>
    <row r="32" spans="2:7" x14ac:dyDescent="0.25">
      <c r="B32" s="263"/>
      <c r="C32" s="263"/>
      <c r="D32" s="35"/>
      <c r="E32" s="117"/>
      <c r="F32" s="118"/>
      <c r="G32" s="4"/>
    </row>
    <row r="33" spans="1:8" x14ac:dyDescent="0.25">
      <c r="B33" s="263"/>
      <c r="C33" s="263"/>
      <c r="D33" s="35"/>
      <c r="E33" s="119"/>
      <c r="F33" s="120"/>
      <c r="G33" s="4"/>
    </row>
    <row r="34" spans="1:8" x14ac:dyDescent="0.25">
      <c r="F34" s="4">
        <f>SUM(F26:F33)</f>
        <v>0</v>
      </c>
      <c r="G34" s="4">
        <f>+F34</f>
        <v>0</v>
      </c>
    </row>
    <row r="35" spans="1:8" x14ac:dyDescent="0.25">
      <c r="F35" s="4"/>
      <c r="G35" s="7"/>
    </row>
    <row r="36" spans="1:8" x14ac:dyDescent="0.25">
      <c r="F36" s="4"/>
      <c r="G36" s="4"/>
    </row>
    <row r="37" spans="1:8" ht="30.75" customHeight="1" thickBot="1" x14ac:dyDescent="0.3">
      <c r="B37" s="262" t="s">
        <v>112</v>
      </c>
      <c r="C37" s="262"/>
      <c r="D37" s="262"/>
      <c r="F37" s="4"/>
      <c r="G37" s="6">
        <f>+G10+G23+G34</f>
        <v>0</v>
      </c>
    </row>
    <row r="38" spans="1:8" ht="15.75" thickTop="1" x14ac:dyDescent="0.25">
      <c r="F38" s="4"/>
      <c r="G38" s="4"/>
    </row>
    <row r="39" spans="1:8" ht="33" customHeight="1" thickBot="1" x14ac:dyDescent="0.3">
      <c r="B39" s="262" t="s">
        <v>113</v>
      </c>
      <c r="C39" s="262"/>
      <c r="D39" s="262"/>
      <c r="F39" s="4"/>
      <c r="G39" s="6">
        <f>+'5.1'!E37</f>
        <v>0</v>
      </c>
    </row>
    <row r="40" spans="1:8" ht="15.75" thickTop="1" x14ac:dyDescent="0.25">
      <c r="F40" s="4"/>
      <c r="G40" s="4"/>
    </row>
    <row r="41" spans="1:8" ht="32.25" customHeight="1" thickBot="1" x14ac:dyDescent="0.3">
      <c r="B41" s="262" t="s">
        <v>114</v>
      </c>
      <c r="C41" s="262"/>
      <c r="D41" s="262"/>
      <c r="E41" s="2"/>
      <c r="F41" s="5"/>
      <c r="G41" s="6">
        <f>+G37-G39</f>
        <v>0</v>
      </c>
    </row>
    <row r="42" spans="1:8" ht="15.75" thickTop="1" x14ac:dyDescent="0.25"/>
    <row r="45" spans="1:8" x14ac:dyDescent="0.25">
      <c r="A45" s="59"/>
      <c r="B45" s="26"/>
      <c r="C45" s="26"/>
      <c r="D45" s="26"/>
      <c r="E45" s="26"/>
      <c r="F45" s="26"/>
      <c r="G45" s="26"/>
      <c r="H45" s="26"/>
    </row>
    <row r="46" spans="1:8" x14ac:dyDescent="0.25">
      <c r="A46" s="59"/>
      <c r="B46" s="59"/>
      <c r="C46" s="26"/>
      <c r="D46" s="26"/>
      <c r="E46" s="26"/>
      <c r="F46" s="59"/>
      <c r="G46" s="26"/>
      <c r="H46" s="26"/>
    </row>
  </sheetData>
  <sheetProtection algorithmName="SHA-512" hashValue="XuD7Mq9p6NXua7zuf2FEOavrcd+6ZRSTspTPfz26I92o7lbeEJkliQeeuprgV702f93CpU7L0mDyJj930BurqA==" saltValue="8DP+H/nMsQunFANuPNpe3g==" spinCount="100000" sheet="1" objects="1" scenarios="1" formatColumns="0" formatRows="0" selectLockedCells="1"/>
  <mergeCells count="8">
    <mergeCell ref="B41:D41"/>
    <mergeCell ref="B13:C22"/>
    <mergeCell ref="B26:C33"/>
    <mergeCell ref="B10:E10"/>
    <mergeCell ref="B12:C12"/>
    <mergeCell ref="B25:C25"/>
    <mergeCell ref="B37:D37"/>
    <mergeCell ref="B39:D39"/>
  </mergeCells>
  <pageMargins left="0.70866141732283505" right="0.70866141732283505" top="0.74803149606299202" bottom="0.74803149606299202" header="0.31496062992126" footer="0.31496062992126"/>
  <pageSetup scale="7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6"/>
  <sheetViews>
    <sheetView topLeftCell="A22" workbookViewId="0">
      <selection activeCell="G10" sqref="G10"/>
    </sheetView>
  </sheetViews>
  <sheetFormatPr defaultColWidth="9.140625" defaultRowHeight="15" x14ac:dyDescent="0.25"/>
  <cols>
    <col min="1" max="1" width="16.28515625" customWidth="1"/>
    <col min="2" max="2" width="17.85546875" customWidth="1"/>
    <col min="3" max="3" width="21.42578125" customWidth="1"/>
    <col min="4" max="4" width="13" customWidth="1"/>
    <col min="5" max="5" width="12.5703125" customWidth="1"/>
    <col min="6" max="6" width="15.28515625" customWidth="1"/>
    <col min="7" max="7" width="12.140625" bestFit="1" customWidth="1"/>
  </cols>
  <sheetData>
    <row r="2" spans="1:24" ht="23.25" x14ac:dyDescent="0.35">
      <c r="A2" s="45" t="s">
        <v>200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23.25" x14ac:dyDescent="0.35">
      <c r="A3" s="17" t="s">
        <v>20</v>
      </c>
      <c r="B3" s="24">
        <f>+'4.2'!B3</f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44.25" customHeight="1" x14ac:dyDescent="0.35">
      <c r="A4" s="265" t="str">
        <f>'4.3'!A4</f>
        <v>BANK RECONCILIATION - OTHER BANK ACCOUNT / CONCILIATION BANCAIRE - AUTRE COMPTE BANCAIRE</v>
      </c>
      <c r="B4" s="265"/>
      <c r="C4" s="265"/>
      <c r="D4" s="265"/>
      <c r="E4" s="265"/>
      <c r="F4" s="265"/>
      <c r="G4" s="26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:24" ht="23.25" x14ac:dyDescent="0.35">
      <c r="A5" s="45" t="s">
        <v>63</v>
      </c>
      <c r="B5" s="45"/>
      <c r="C5" s="45">
        <f>+'4.2'!C5</f>
        <v>2020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23.25" x14ac:dyDescent="0.35">
      <c r="A6" s="45" t="s">
        <v>101</v>
      </c>
      <c r="B6" s="45"/>
      <c r="C6" s="45">
        <f>+C5</f>
        <v>2020</v>
      </c>
      <c r="D6" s="45"/>
    </row>
    <row r="8" spans="1:24" ht="18.75" x14ac:dyDescent="0.3">
      <c r="B8" s="1"/>
      <c r="C8" s="1"/>
      <c r="D8" s="1"/>
    </row>
    <row r="10" spans="1:24" ht="34.5" customHeight="1" x14ac:dyDescent="0.25">
      <c r="B10" s="262" t="s">
        <v>110</v>
      </c>
      <c r="C10" s="264"/>
      <c r="D10" s="264"/>
      <c r="E10" s="264"/>
      <c r="F10" s="4"/>
      <c r="G10" s="114"/>
    </row>
    <row r="11" spans="1:24" x14ac:dyDescent="0.25">
      <c r="F11" s="4"/>
      <c r="G11" s="4"/>
    </row>
    <row r="12" spans="1:24" ht="30" x14ac:dyDescent="0.25">
      <c r="B12" s="262" t="s">
        <v>106</v>
      </c>
      <c r="C12" s="262"/>
      <c r="D12" s="40"/>
      <c r="E12" s="41" t="s">
        <v>107</v>
      </c>
      <c r="F12" s="42" t="s">
        <v>108</v>
      </c>
      <c r="G12" s="4"/>
    </row>
    <row r="13" spans="1:24" x14ac:dyDescent="0.25">
      <c r="B13" s="263" t="s">
        <v>109</v>
      </c>
      <c r="C13" s="263"/>
      <c r="D13" s="35"/>
      <c r="E13" s="115"/>
      <c r="F13" s="116"/>
      <c r="G13" s="4"/>
    </row>
    <row r="14" spans="1:24" x14ac:dyDescent="0.25">
      <c r="B14" s="263"/>
      <c r="C14" s="263"/>
      <c r="D14" s="35"/>
      <c r="E14" s="117"/>
      <c r="F14" s="118"/>
      <c r="G14" s="4"/>
    </row>
    <row r="15" spans="1:24" x14ac:dyDescent="0.25">
      <c r="B15" s="263"/>
      <c r="C15" s="263"/>
      <c r="D15" s="35"/>
      <c r="E15" s="117"/>
      <c r="F15" s="118"/>
      <c r="G15" s="4"/>
    </row>
    <row r="16" spans="1:24" x14ac:dyDescent="0.25">
      <c r="B16" s="263"/>
      <c r="C16" s="263"/>
      <c r="D16" s="35"/>
      <c r="E16" s="117"/>
      <c r="F16" s="118"/>
      <c r="G16" s="4"/>
    </row>
    <row r="17" spans="2:7" x14ac:dyDescent="0.25">
      <c r="B17" s="263"/>
      <c r="C17" s="263"/>
      <c r="D17" s="35"/>
      <c r="E17" s="117"/>
      <c r="F17" s="118"/>
      <c r="G17" s="4"/>
    </row>
    <row r="18" spans="2:7" x14ac:dyDescent="0.25">
      <c r="B18" s="263"/>
      <c r="C18" s="263"/>
      <c r="D18" s="35"/>
      <c r="E18" s="117"/>
      <c r="F18" s="118"/>
      <c r="G18" s="4"/>
    </row>
    <row r="19" spans="2:7" x14ac:dyDescent="0.25">
      <c r="B19" s="263"/>
      <c r="C19" s="263"/>
      <c r="D19" s="35"/>
      <c r="E19" s="117"/>
      <c r="F19" s="118"/>
      <c r="G19" s="4"/>
    </row>
    <row r="20" spans="2:7" x14ac:dyDescent="0.25">
      <c r="B20" s="263"/>
      <c r="C20" s="263"/>
      <c r="D20" s="35"/>
      <c r="E20" s="117"/>
      <c r="F20" s="118"/>
      <c r="G20" s="4"/>
    </row>
    <row r="21" spans="2:7" x14ac:dyDescent="0.25">
      <c r="B21" s="263"/>
      <c r="C21" s="263"/>
      <c r="D21" s="35"/>
      <c r="E21" s="117"/>
      <c r="F21" s="118"/>
      <c r="G21" s="4"/>
    </row>
    <row r="22" spans="2:7" x14ac:dyDescent="0.25">
      <c r="B22" s="263"/>
      <c r="C22" s="263"/>
      <c r="D22" s="35"/>
      <c r="E22" s="119"/>
      <c r="F22" s="120"/>
      <c r="G22" s="4"/>
    </row>
    <row r="23" spans="2:7" x14ac:dyDescent="0.25">
      <c r="F23" s="4">
        <f>SUM(F13:F22)</f>
        <v>0</v>
      </c>
      <c r="G23" s="4">
        <f>-F23</f>
        <v>0</v>
      </c>
    </row>
    <row r="24" spans="2:7" x14ac:dyDescent="0.25">
      <c r="F24" s="4"/>
      <c r="G24" s="4"/>
    </row>
    <row r="25" spans="2:7" ht="30" x14ac:dyDescent="0.25">
      <c r="B25" s="262" t="s">
        <v>111</v>
      </c>
      <c r="C25" s="262"/>
      <c r="D25" s="2"/>
      <c r="E25" s="15" t="s">
        <v>19</v>
      </c>
      <c r="F25" s="42" t="s">
        <v>108</v>
      </c>
      <c r="G25" s="4"/>
    </row>
    <row r="26" spans="2:7" x14ac:dyDescent="0.25">
      <c r="B26" s="263" t="s">
        <v>109</v>
      </c>
      <c r="C26" s="263"/>
      <c r="D26" s="35"/>
      <c r="E26" s="115"/>
      <c r="F26" s="116"/>
      <c r="G26" s="4"/>
    </row>
    <row r="27" spans="2:7" x14ac:dyDescent="0.25">
      <c r="B27" s="263"/>
      <c r="C27" s="263"/>
      <c r="D27" s="35"/>
      <c r="E27" s="117"/>
      <c r="F27" s="118"/>
      <c r="G27" s="4"/>
    </row>
    <row r="28" spans="2:7" x14ac:dyDescent="0.25">
      <c r="B28" s="263"/>
      <c r="C28" s="263"/>
      <c r="D28" s="35"/>
      <c r="E28" s="117"/>
      <c r="F28" s="118"/>
      <c r="G28" s="4"/>
    </row>
    <row r="29" spans="2:7" x14ac:dyDescent="0.25">
      <c r="B29" s="263"/>
      <c r="C29" s="263"/>
      <c r="D29" s="35"/>
      <c r="E29" s="117"/>
      <c r="F29" s="118"/>
      <c r="G29" s="4"/>
    </row>
    <row r="30" spans="2:7" x14ac:dyDescent="0.25">
      <c r="B30" s="263"/>
      <c r="C30" s="263"/>
      <c r="D30" s="35"/>
      <c r="E30" s="117"/>
      <c r="F30" s="118"/>
      <c r="G30" s="4"/>
    </row>
    <row r="31" spans="2:7" x14ac:dyDescent="0.25">
      <c r="B31" s="263"/>
      <c r="C31" s="263"/>
      <c r="D31" s="35"/>
      <c r="E31" s="117"/>
      <c r="F31" s="118"/>
      <c r="G31" s="4"/>
    </row>
    <row r="32" spans="2:7" x14ac:dyDescent="0.25">
      <c r="B32" s="263"/>
      <c r="C32" s="263"/>
      <c r="D32" s="35"/>
      <c r="E32" s="117"/>
      <c r="F32" s="118"/>
      <c r="G32" s="4"/>
    </row>
    <row r="33" spans="1:8" x14ac:dyDescent="0.25">
      <c r="B33" s="263"/>
      <c r="C33" s="263"/>
      <c r="D33" s="35"/>
      <c r="E33" s="119"/>
      <c r="F33" s="120"/>
      <c r="G33" s="4"/>
    </row>
    <row r="34" spans="1:8" x14ac:dyDescent="0.25">
      <c r="F34" s="4">
        <f>SUM(F26:F33)</f>
        <v>0</v>
      </c>
      <c r="G34" s="4">
        <f>+F34</f>
        <v>0</v>
      </c>
    </row>
    <row r="35" spans="1:8" x14ac:dyDescent="0.25">
      <c r="F35" s="4"/>
      <c r="G35" s="7"/>
    </row>
    <row r="36" spans="1:8" x14ac:dyDescent="0.25">
      <c r="F36" s="4"/>
      <c r="G36" s="4"/>
    </row>
    <row r="37" spans="1:8" ht="31.5" customHeight="1" thickBot="1" x14ac:dyDescent="0.3">
      <c r="B37" s="262" t="s">
        <v>112</v>
      </c>
      <c r="C37" s="262"/>
      <c r="D37" s="262"/>
      <c r="F37" s="4"/>
      <c r="G37" s="6">
        <f>+G10+G23+G34</f>
        <v>0</v>
      </c>
    </row>
    <row r="38" spans="1:8" ht="15.75" thickTop="1" x14ac:dyDescent="0.25">
      <c r="F38" s="4"/>
      <c r="G38" s="4"/>
    </row>
    <row r="39" spans="1:8" ht="31.5" customHeight="1" thickBot="1" x14ac:dyDescent="0.3">
      <c r="B39" s="262" t="s">
        <v>113</v>
      </c>
      <c r="C39" s="262"/>
      <c r="D39" s="262"/>
      <c r="F39" s="4"/>
      <c r="G39" s="6">
        <f>'5.1'!E67</f>
        <v>0</v>
      </c>
    </row>
    <row r="40" spans="1:8" ht="15.75" thickTop="1" x14ac:dyDescent="0.25">
      <c r="F40" s="4"/>
      <c r="G40" s="4"/>
    </row>
    <row r="41" spans="1:8" ht="31.5" customHeight="1" thickBot="1" x14ac:dyDescent="0.3">
      <c r="B41" s="262" t="s">
        <v>114</v>
      </c>
      <c r="C41" s="262"/>
      <c r="D41" s="262"/>
      <c r="E41" s="2"/>
      <c r="F41" s="5"/>
      <c r="G41" s="6">
        <f>+G37-G39</f>
        <v>0</v>
      </c>
    </row>
    <row r="42" spans="1:8" ht="15.75" thickTop="1" x14ac:dyDescent="0.25"/>
    <row r="45" spans="1:8" x14ac:dyDescent="0.25">
      <c r="A45" s="59"/>
      <c r="B45" s="26"/>
      <c r="C45" s="26"/>
      <c r="D45" s="26"/>
      <c r="E45" s="26"/>
      <c r="F45" s="26"/>
      <c r="G45" s="26"/>
      <c r="H45" s="26"/>
    </row>
    <row r="46" spans="1:8" x14ac:dyDescent="0.25">
      <c r="A46" s="59"/>
      <c r="B46" s="59"/>
      <c r="C46" s="26"/>
      <c r="D46" s="26"/>
      <c r="E46" s="26"/>
      <c r="F46" s="59"/>
      <c r="G46" s="26"/>
      <c r="H46" s="26"/>
    </row>
  </sheetData>
  <sheetProtection algorithmName="SHA-512" hashValue="9QX7TAGTVrYsxuNheRes1jOddHXGDeUG7wBL9lW21DSZ04yhyte5FiDhbk/Q5OQ+kKTGJ9yaFZ3PH1WnANt6pw==" saltValue="Thm3wLcqpYd+6GsPskQJLg==" spinCount="100000" sheet="1" objects="1" scenarios="1" formatColumns="0" formatRows="0" selectLockedCells="1"/>
  <mergeCells count="9">
    <mergeCell ref="A4:G4"/>
    <mergeCell ref="B39:D39"/>
    <mergeCell ref="B41:D41"/>
    <mergeCell ref="B10:E10"/>
    <mergeCell ref="B12:C12"/>
    <mergeCell ref="B13:C22"/>
    <mergeCell ref="B25:C25"/>
    <mergeCell ref="B26:C33"/>
    <mergeCell ref="B37:D37"/>
  </mergeCells>
  <pageMargins left="0.7" right="0.7" top="0.75" bottom="0.75" header="0.3" footer="0.3"/>
  <pageSetup scale="7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55"/>
  <sheetViews>
    <sheetView workbookViewId="0">
      <selection activeCell="A2" sqref="A2"/>
    </sheetView>
  </sheetViews>
  <sheetFormatPr defaultColWidth="9.140625" defaultRowHeight="15" x14ac:dyDescent="0.25"/>
  <cols>
    <col min="1" max="1" width="9.140625" customWidth="1"/>
    <col min="2" max="2" width="7.5703125" customWidth="1"/>
    <col min="3" max="3" width="16.140625" customWidth="1"/>
    <col min="4" max="4" width="21.85546875" customWidth="1"/>
    <col min="5" max="5" width="11" customWidth="1"/>
    <col min="7" max="7" width="2.140625" customWidth="1"/>
    <col min="8" max="8" width="15.7109375" customWidth="1"/>
    <col min="9" max="9" width="19.140625" bestFit="1" customWidth="1"/>
  </cols>
  <sheetData>
    <row r="2" spans="1:25" ht="23.25" x14ac:dyDescent="0.35">
      <c r="A2" s="21" t="s">
        <v>200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19"/>
    </row>
    <row r="3" spans="1:25" ht="23.25" x14ac:dyDescent="0.35">
      <c r="A3" s="17" t="s">
        <v>20</v>
      </c>
      <c r="B3" s="17"/>
      <c r="C3" s="16">
        <f>'4.1'!C3</f>
        <v>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3.25" x14ac:dyDescent="0.35">
      <c r="A4" s="34" t="s">
        <v>76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23.25" x14ac:dyDescent="0.35">
      <c r="A5" s="34" t="s">
        <v>63</v>
      </c>
      <c r="B5" s="8"/>
      <c r="C5" s="16"/>
      <c r="D5" s="8">
        <f>+'4.4'!D5</f>
        <v>2020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3.25" x14ac:dyDescent="0.35">
      <c r="A6" s="34" t="s">
        <v>101</v>
      </c>
      <c r="D6" s="34">
        <f>+D5</f>
        <v>2020</v>
      </c>
    </row>
    <row r="7" spans="1:25" x14ac:dyDescent="0.25">
      <c r="H7" s="268" t="s">
        <v>78</v>
      </c>
      <c r="I7" s="268" t="s">
        <v>100</v>
      </c>
    </row>
    <row r="8" spans="1:25" ht="78" customHeight="1" x14ac:dyDescent="0.25">
      <c r="H8" s="269"/>
      <c r="I8" s="269"/>
    </row>
    <row r="9" spans="1:25" ht="21" x14ac:dyDescent="0.35">
      <c r="B9" s="9" t="s">
        <v>79</v>
      </c>
      <c r="C9" s="9"/>
    </row>
    <row r="11" spans="1:25" ht="18.75" x14ac:dyDescent="0.3">
      <c r="B11" s="10" t="s">
        <v>41</v>
      </c>
      <c r="C11" s="10"/>
      <c r="D11" s="10"/>
      <c r="E11" s="10"/>
      <c r="F11" s="10"/>
      <c r="G11" s="10"/>
      <c r="H11" s="11">
        <f>(+'5.1'!I37)+(+'5.1'!I67)</f>
        <v>0</v>
      </c>
      <c r="I11" s="11">
        <f>+H11+'4.4'!H12</f>
        <v>0</v>
      </c>
    </row>
    <row r="12" spans="1:25" ht="18.75" x14ac:dyDescent="0.3">
      <c r="B12" s="10" t="s">
        <v>80</v>
      </c>
      <c r="C12" s="10"/>
      <c r="D12" s="10"/>
      <c r="E12" s="10"/>
      <c r="F12" s="10"/>
      <c r="G12" s="10"/>
      <c r="H12" s="11">
        <f>(+'5.1'!J37)+(+'5.1'!I67)</f>
        <v>0</v>
      </c>
      <c r="I12" s="11">
        <f>+H12+'4.4'!H13</f>
        <v>0</v>
      </c>
    </row>
    <row r="13" spans="1:25" ht="18.75" x14ac:dyDescent="0.3">
      <c r="B13" s="10" t="s">
        <v>81</v>
      </c>
      <c r="C13" s="10"/>
      <c r="D13" s="10"/>
      <c r="E13" s="10"/>
      <c r="F13" s="10"/>
      <c r="G13" s="10"/>
      <c r="H13" s="11">
        <f>(+'5.1'!K37)+(+'5.1'!K67)+(+'3.0'!H10)</f>
        <v>0</v>
      </c>
      <c r="I13" s="11">
        <f>+H13+'4.4'!H14</f>
        <v>0</v>
      </c>
    </row>
    <row r="14" spans="1:25" ht="37.5" customHeight="1" x14ac:dyDescent="0.3">
      <c r="B14" s="266" t="str">
        <f>'3.0'!I7</f>
        <v>Other Investment Income / Autres Revenus de placements</v>
      </c>
      <c r="C14" s="266"/>
      <c r="D14" s="266"/>
      <c r="E14" s="266"/>
      <c r="F14" s="10"/>
      <c r="G14" s="10"/>
      <c r="H14" s="109">
        <f>'3.0'!I10</f>
        <v>0</v>
      </c>
      <c r="I14" s="11">
        <f>+H14+'4.4'!H15</f>
        <v>0</v>
      </c>
    </row>
    <row r="15" spans="1:25" ht="18.75" x14ac:dyDescent="0.3">
      <c r="B15" s="10" t="s">
        <v>43</v>
      </c>
      <c r="C15" s="10"/>
      <c r="D15" s="10"/>
      <c r="E15" s="10"/>
      <c r="F15" s="10"/>
      <c r="G15" s="10"/>
      <c r="H15" s="11">
        <f>(+'5.1'!L37)+(+'5.1'!L67)+(+'2.0'!H10)+(+'3.0'!J10)</f>
        <v>0</v>
      </c>
      <c r="I15" s="11">
        <f>+H15+'4.4'!H17</f>
        <v>0</v>
      </c>
    </row>
    <row r="16" spans="1:25" ht="18.75" x14ac:dyDescent="0.3">
      <c r="B16" s="10"/>
      <c r="C16" s="10"/>
      <c r="D16" s="10"/>
      <c r="E16" s="10"/>
      <c r="F16" s="10"/>
      <c r="G16" s="10"/>
      <c r="H16" s="12"/>
      <c r="I16" s="12"/>
    </row>
    <row r="17" spans="2:10" ht="18.75" x14ac:dyDescent="0.3">
      <c r="B17" s="10"/>
      <c r="C17" s="10"/>
      <c r="D17" s="10"/>
      <c r="E17" s="10"/>
      <c r="F17" s="10"/>
      <c r="G17" s="10"/>
      <c r="H17" s="10"/>
      <c r="I17" s="10"/>
    </row>
    <row r="18" spans="2:10" ht="18.75" x14ac:dyDescent="0.3">
      <c r="B18" s="10" t="s">
        <v>82</v>
      </c>
      <c r="C18" s="10"/>
      <c r="D18" s="10"/>
      <c r="E18" s="10"/>
      <c r="F18" s="10"/>
      <c r="G18" s="10"/>
      <c r="H18" s="13">
        <f>SUM(H11:H15)</f>
        <v>0</v>
      </c>
      <c r="I18" s="13">
        <f>SUM(I11:I15)</f>
        <v>0</v>
      </c>
    </row>
    <row r="19" spans="2:10" ht="18.75" x14ac:dyDescent="0.3">
      <c r="B19" s="10"/>
      <c r="C19" s="10"/>
      <c r="D19" s="10"/>
      <c r="E19" s="10"/>
      <c r="F19" s="10"/>
      <c r="G19" s="10"/>
      <c r="H19" s="10"/>
      <c r="I19" s="10"/>
    </row>
    <row r="21" spans="2:10" ht="21" x14ac:dyDescent="0.35">
      <c r="B21" s="9" t="s">
        <v>83</v>
      </c>
      <c r="C21" s="9"/>
    </row>
    <row r="23" spans="2:10" ht="18.75" x14ac:dyDescent="0.3">
      <c r="B23" s="10" t="s">
        <v>84</v>
      </c>
      <c r="C23" s="10"/>
      <c r="D23" s="10"/>
      <c r="E23" s="10"/>
      <c r="F23" s="10"/>
      <c r="G23" s="10"/>
      <c r="H23" s="11">
        <f>(+'5.1'!O37)+(+'5.1'!O67)+(+'2.0'!K10)</f>
        <v>0</v>
      </c>
      <c r="I23" s="11">
        <f>+H23+'4.4'!H26</f>
        <v>0</v>
      </c>
      <c r="J23" s="10"/>
    </row>
    <row r="24" spans="2:10" ht="18.75" x14ac:dyDescent="0.3">
      <c r="B24" s="10" t="s">
        <v>85</v>
      </c>
      <c r="C24" s="10"/>
      <c r="D24" s="10"/>
      <c r="E24" s="10"/>
      <c r="F24" s="10"/>
      <c r="G24" s="10"/>
      <c r="H24" s="11">
        <f>(+'5.1'!P37)+(+'5.1'!P67)+(+'2.0'!L10)</f>
        <v>0</v>
      </c>
      <c r="I24" s="11">
        <f>+H24+'4.4'!H27</f>
        <v>0</v>
      </c>
      <c r="J24" s="10"/>
    </row>
    <row r="25" spans="2:10" ht="18.75" x14ac:dyDescent="0.3">
      <c r="B25" s="10" t="s">
        <v>117</v>
      </c>
      <c r="C25" s="10"/>
      <c r="D25" s="10"/>
      <c r="E25" s="10"/>
      <c r="F25" s="10"/>
      <c r="G25" s="10"/>
      <c r="H25" s="11">
        <f>(+'5.1'!Q37)+(+'5.1'!Q67)+(+'2.0'!M10)</f>
        <v>0</v>
      </c>
      <c r="I25" s="11">
        <f>+H25+'4.4'!H28</f>
        <v>0</v>
      </c>
      <c r="J25" s="10"/>
    </row>
    <row r="26" spans="2:10" ht="17.25" customHeight="1" x14ac:dyDescent="0.3">
      <c r="B26" s="270" t="str">
        <f>'4.4'!B29</f>
        <v>Conventions &amp; Collective Bargaining / Conventions &amp; Négociation Collective</v>
      </c>
      <c r="C26" s="270"/>
      <c r="D26" s="270"/>
      <c r="E26" s="270"/>
      <c r="F26" s="270"/>
      <c r="G26" s="274"/>
      <c r="H26" s="267">
        <f>('5.1'!R37)+(+'5.1'!R67)+(+'2.0'!N10)</f>
        <v>0</v>
      </c>
      <c r="I26" s="267">
        <f>+H26+'4.4'!H29</f>
        <v>0</v>
      </c>
      <c r="J26" s="10"/>
    </row>
    <row r="27" spans="2:10" ht="18.75" x14ac:dyDescent="0.3">
      <c r="B27" s="270"/>
      <c r="C27" s="270"/>
      <c r="D27" s="270"/>
      <c r="E27" s="270"/>
      <c r="F27" s="270"/>
      <c r="G27" s="274"/>
      <c r="H27" s="267"/>
      <c r="I27" s="267"/>
      <c r="J27" s="10"/>
    </row>
    <row r="28" spans="2:10" ht="18.75" x14ac:dyDescent="0.3">
      <c r="B28" s="10" t="s">
        <v>48</v>
      </c>
      <c r="C28" s="10"/>
      <c r="D28" s="10"/>
      <c r="E28" s="10"/>
      <c r="F28" s="10"/>
      <c r="G28" s="10"/>
      <c r="H28" s="11">
        <f>(+'5.1'!S37)+('5.1'!S67)+(+'2.0'!O10)</f>
        <v>0</v>
      </c>
      <c r="I28" s="11">
        <f>+H28+'4.4'!H31</f>
        <v>0</v>
      </c>
      <c r="J28" s="10"/>
    </row>
    <row r="29" spans="2:10" ht="18.75" x14ac:dyDescent="0.3">
      <c r="B29" s="10" t="s">
        <v>86</v>
      </c>
      <c r="C29" s="10"/>
      <c r="D29" s="10"/>
      <c r="E29" s="10"/>
      <c r="F29" s="10"/>
      <c r="G29" s="10"/>
      <c r="H29" s="11">
        <f>(+'5.1'!T37)+(+'5.1'!T67)+('2.0'!P10)</f>
        <v>0</v>
      </c>
      <c r="I29" s="11">
        <f>+H29+'4.4'!H32</f>
        <v>0</v>
      </c>
      <c r="J29" s="10"/>
    </row>
    <row r="30" spans="2:10" ht="18.75" x14ac:dyDescent="0.3">
      <c r="B30" s="10" t="s">
        <v>87</v>
      </c>
      <c r="C30" s="10"/>
      <c r="D30" s="10"/>
      <c r="E30" s="10"/>
      <c r="F30" s="10"/>
      <c r="G30" s="10"/>
      <c r="H30" s="11">
        <f>(+'5.1'!U37)+(+'5.1'!U67)+('2.0'!Q10)</f>
        <v>0</v>
      </c>
      <c r="I30" s="11">
        <f>+H30+'4.4'!H33</f>
        <v>0</v>
      </c>
      <c r="J30" s="10"/>
    </row>
    <row r="31" spans="2:10" ht="18.75" x14ac:dyDescent="0.3">
      <c r="B31" s="10" t="s">
        <v>88</v>
      </c>
      <c r="C31" s="10"/>
      <c r="D31" s="10"/>
      <c r="E31" s="10"/>
      <c r="F31" s="10"/>
      <c r="G31" s="10"/>
      <c r="H31" s="11">
        <f>(+'5.1'!V37)+(+'5.1'!V67)+(+'2.0'!R10)</f>
        <v>0</v>
      </c>
      <c r="I31" s="11">
        <f>+H31+'4.4'!H34</f>
        <v>0</v>
      </c>
      <c r="J31" s="10"/>
    </row>
    <row r="32" spans="2:10" ht="18.75" x14ac:dyDescent="0.3">
      <c r="B32" s="10" t="s">
        <v>89</v>
      </c>
      <c r="C32" s="10"/>
      <c r="D32" s="10"/>
      <c r="E32" s="10"/>
      <c r="F32" s="10"/>
      <c r="G32" s="10"/>
      <c r="H32" s="11">
        <f>(+'5.1'!W37)+('5.1'!W67)+(+'2.0'!S10)</f>
        <v>0</v>
      </c>
      <c r="I32" s="11">
        <f>+H32+'4.4'!H35</f>
        <v>0</v>
      </c>
      <c r="J32" s="10"/>
    </row>
    <row r="33" spans="2:10" ht="18.75" x14ac:dyDescent="0.3">
      <c r="B33" s="10" t="s">
        <v>90</v>
      </c>
      <c r="C33" s="10"/>
      <c r="D33" s="10"/>
      <c r="E33" s="10"/>
      <c r="F33" s="10"/>
      <c r="G33" s="10"/>
      <c r="H33" s="11">
        <f>(+'5.1'!X37)+(+'5.1'!X67)+(+'2.0'!T10)</f>
        <v>0</v>
      </c>
      <c r="I33" s="11">
        <f>+H33+'4.4'!H36</f>
        <v>0</v>
      </c>
      <c r="J33" s="10"/>
    </row>
    <row r="34" spans="2:10" ht="18.75" x14ac:dyDescent="0.3">
      <c r="B34" s="10" t="s">
        <v>54</v>
      </c>
      <c r="C34" s="10"/>
      <c r="D34" s="10"/>
      <c r="E34" s="10"/>
      <c r="F34" s="10"/>
      <c r="G34" s="10"/>
      <c r="H34" s="11">
        <f>(+'5.1'!Y37)+(+'5.1'!Y67)+(+'2.0'!U10)</f>
        <v>0</v>
      </c>
      <c r="I34" s="11">
        <f>+H34+'4.4'!H37</f>
        <v>0</v>
      </c>
      <c r="J34" s="10"/>
    </row>
    <row r="35" spans="2:10" ht="18.75" x14ac:dyDescent="0.3">
      <c r="B35" s="10" t="s">
        <v>91</v>
      </c>
      <c r="C35" s="10"/>
      <c r="D35" s="10"/>
      <c r="E35" s="10"/>
      <c r="F35" s="10"/>
      <c r="G35" s="10"/>
      <c r="H35" s="11">
        <f>(+'5.1'!Z37)+(+'5.1'!Z67)+(+'2.0'!V10)</f>
        <v>0</v>
      </c>
      <c r="I35" s="11">
        <f>+H35+'4.4'!H38</f>
        <v>0</v>
      </c>
      <c r="J35" s="10"/>
    </row>
    <row r="36" spans="2:10" ht="18.75" x14ac:dyDescent="0.3">
      <c r="B36" s="10" t="s">
        <v>56</v>
      </c>
      <c r="C36" s="10"/>
      <c r="D36" s="10"/>
      <c r="E36" s="10"/>
      <c r="F36" s="10"/>
      <c r="G36" s="10"/>
      <c r="H36" s="11">
        <f>(+'5.1'!AA37)+(+'5.1'!AA67)+(+'2.0'!W10)</f>
        <v>0</v>
      </c>
      <c r="I36" s="11">
        <f>+H36+'4.4'!H39</f>
        <v>0</v>
      </c>
      <c r="J36" s="10"/>
    </row>
    <row r="37" spans="2:10" ht="18.75" x14ac:dyDescent="0.3">
      <c r="B37" s="10" t="s">
        <v>92</v>
      </c>
      <c r="C37" s="10"/>
      <c r="D37" s="10"/>
      <c r="E37" s="10"/>
      <c r="F37" s="10"/>
      <c r="G37" s="10"/>
      <c r="H37" s="11">
        <f>(+'5.1'!AB37)+(+'5.1'!AB67)+(+'2.0'!X10)</f>
        <v>0</v>
      </c>
      <c r="I37" s="11">
        <f>+H37+'4.4'!H40</f>
        <v>0</v>
      </c>
      <c r="J37" s="10"/>
    </row>
    <row r="38" spans="2:10" ht="18.75" x14ac:dyDescent="0.3">
      <c r="B38" s="10" t="s">
        <v>93</v>
      </c>
      <c r="C38" s="10"/>
      <c r="D38" s="10"/>
      <c r="E38" s="10"/>
      <c r="F38" s="10"/>
      <c r="G38" s="10"/>
      <c r="H38" s="11">
        <f>(+'5.1'!AC37)+(+'5.1'!AC67)+(+'2.0'!Y10)</f>
        <v>0</v>
      </c>
      <c r="I38" s="11">
        <f>+H38+'4.4'!H41</f>
        <v>0</v>
      </c>
      <c r="J38" s="10"/>
    </row>
    <row r="39" spans="2:10" ht="18.75" x14ac:dyDescent="0.3">
      <c r="B39" s="10" t="s">
        <v>94</v>
      </c>
      <c r="C39" s="10"/>
      <c r="D39" s="10"/>
      <c r="E39" s="10"/>
      <c r="F39" s="10"/>
      <c r="G39" s="10"/>
      <c r="H39" s="11">
        <f>(+'5.1'!AD37)+(+'5.1'!AD67)+(+'2.0'!Z10)</f>
        <v>0</v>
      </c>
      <c r="I39" s="11">
        <f>+H39+'4.4'!H42</f>
        <v>0</v>
      </c>
      <c r="J39" s="10"/>
    </row>
    <row r="40" spans="2:10" ht="18.75" x14ac:dyDescent="0.3">
      <c r="B40" s="10" t="s">
        <v>59</v>
      </c>
      <c r="C40" s="10"/>
      <c r="D40" s="10"/>
      <c r="E40" s="10"/>
      <c r="F40" s="10"/>
      <c r="G40" s="10"/>
      <c r="H40" s="11">
        <f>(+'5.1'!AE37)+(+'5.1'!AE67)+(+'2.0'!AA10)</f>
        <v>0</v>
      </c>
      <c r="I40" s="11">
        <f>+H40+'4.4'!H43</f>
        <v>0</v>
      </c>
      <c r="J40" s="10"/>
    </row>
    <row r="41" spans="2:10" ht="18.75" x14ac:dyDescent="0.3">
      <c r="B41" s="10" t="str">
        <f>'4.4'!B44</f>
        <v>Honorariums / Honoraires</v>
      </c>
      <c r="C41" s="10"/>
      <c r="D41" s="10"/>
      <c r="E41" s="10"/>
      <c r="F41" s="10"/>
      <c r="G41" s="10"/>
      <c r="H41" s="11">
        <f>('5.1'!AF37)+(+'5.1'!AF67)+(+'2.0'!AB10)</f>
        <v>0</v>
      </c>
      <c r="I41" s="11">
        <f>+H41+'4.4'!H44</f>
        <v>0</v>
      </c>
      <c r="J41" s="10"/>
    </row>
    <row r="42" spans="2:10" ht="18.75" x14ac:dyDescent="0.3">
      <c r="B42" s="10" t="str">
        <f>'4.4'!B45</f>
        <v>Loss of wages / Pertes de salaires</v>
      </c>
      <c r="C42" s="10"/>
      <c r="D42" s="10"/>
      <c r="E42" s="10"/>
      <c r="F42" s="10"/>
      <c r="G42" s="10"/>
      <c r="H42" s="11">
        <f>('5.1'!AG37)+(+'5.1'!AG67)+(+'2.0'!AC10)</f>
        <v>0</v>
      </c>
      <c r="I42" s="11">
        <f>+H42+'4.4'!H45</f>
        <v>0</v>
      </c>
      <c r="J42" s="10"/>
    </row>
    <row r="43" spans="2:10" ht="36" customHeight="1" x14ac:dyDescent="0.3">
      <c r="B43" s="266" t="str">
        <f>'3.0'!O7</f>
        <v>Investment and Interest Expenses / Frais de placements et d'intérêts</v>
      </c>
      <c r="C43" s="266"/>
      <c r="D43" s="266"/>
      <c r="E43" s="266"/>
      <c r="F43" s="266"/>
      <c r="G43" s="10"/>
      <c r="H43" s="11">
        <f>'3.0'!O10</f>
        <v>0</v>
      </c>
      <c r="I43" s="11">
        <f>+H43+'4.4'!H46</f>
        <v>0</v>
      </c>
      <c r="J43" s="10"/>
    </row>
    <row r="44" spans="2:10" ht="18.75" x14ac:dyDescent="0.3">
      <c r="B44" s="10" t="s">
        <v>43</v>
      </c>
      <c r="C44" s="10"/>
      <c r="D44" s="10"/>
      <c r="E44" s="10"/>
      <c r="F44" s="10"/>
      <c r="G44" s="10"/>
      <c r="H44" s="11">
        <f>(+'5.1'!AK37)+(+'5.1'!AK67)+(+'2.0'!AD10)+(+'3.0'!P10)</f>
        <v>0</v>
      </c>
      <c r="I44" s="11">
        <f>+H44+'4.4'!H48</f>
        <v>0</v>
      </c>
      <c r="J44" s="10"/>
    </row>
    <row r="45" spans="2:10" ht="18.75" x14ac:dyDescent="0.3">
      <c r="B45" s="10"/>
      <c r="C45" s="10"/>
      <c r="D45" s="10"/>
      <c r="E45" s="10"/>
      <c r="F45" s="10"/>
      <c r="G45" s="10"/>
      <c r="H45" s="12"/>
      <c r="I45" s="12"/>
      <c r="J45" s="10"/>
    </row>
    <row r="46" spans="2:10" ht="18.75" x14ac:dyDescent="0.3">
      <c r="B46" s="10"/>
      <c r="C46" s="10"/>
      <c r="D46" s="10"/>
      <c r="E46" s="10"/>
      <c r="F46" s="10"/>
      <c r="G46" s="10"/>
      <c r="H46" s="10"/>
      <c r="I46" s="10"/>
      <c r="J46" s="10"/>
    </row>
    <row r="47" spans="2:10" ht="18.75" x14ac:dyDescent="0.3">
      <c r="B47" s="10" t="s">
        <v>95</v>
      </c>
      <c r="C47" s="10"/>
      <c r="D47" s="10"/>
      <c r="E47" s="10"/>
      <c r="F47" s="10"/>
      <c r="G47" s="10"/>
      <c r="H47" s="13">
        <f>SUM(H23:H44)</f>
        <v>0</v>
      </c>
      <c r="I47" s="13">
        <f>SUM(I23:I44)</f>
        <v>0</v>
      </c>
      <c r="J47" s="10"/>
    </row>
    <row r="48" spans="2:10" ht="18.75" x14ac:dyDescent="0.3">
      <c r="B48" s="10"/>
      <c r="C48" s="10"/>
      <c r="D48" s="10"/>
      <c r="E48" s="10"/>
      <c r="F48" s="10"/>
      <c r="G48" s="10"/>
      <c r="H48" s="10"/>
      <c r="I48" s="10"/>
      <c r="J48" s="10"/>
    </row>
    <row r="49" spans="1:9" ht="21.75" thickBot="1" x14ac:dyDescent="0.4">
      <c r="B49" s="9" t="s">
        <v>96</v>
      </c>
      <c r="C49" s="9"/>
      <c r="H49" s="18">
        <f>+H18-H47</f>
        <v>0</v>
      </c>
      <c r="I49" s="18">
        <f>+I18-I47</f>
        <v>0</v>
      </c>
    </row>
    <row r="50" spans="1:9" ht="15.75" thickTop="1" x14ac:dyDescent="0.25"/>
    <row r="54" spans="1:9" ht="15.75" thickBot="1" x14ac:dyDescent="0.3">
      <c r="A54" s="2" t="s">
        <v>23</v>
      </c>
      <c r="C54" s="22"/>
      <c r="D54" s="22"/>
      <c r="F54" s="22"/>
      <c r="G54" s="22"/>
      <c r="H54" s="22"/>
      <c r="I54" s="22"/>
    </row>
    <row r="55" spans="1:9" x14ac:dyDescent="0.25">
      <c r="A55" s="2" t="s">
        <v>97</v>
      </c>
      <c r="C55" s="2" t="s">
        <v>98</v>
      </c>
      <c r="F55" s="2" t="s">
        <v>99</v>
      </c>
    </row>
  </sheetData>
  <sheetProtection algorithmName="SHA-512" hashValue="tJJieeQ306jMb4sPj96fjHvkgJtsaTIxNSX1NleS0yHjRKVBcENtqofKHiZZx0tfdYZMnnY27EceVXKm2KqgVA==" saltValue="c0Czb7Vvg9DDxY8rqT+z4Q==" spinCount="100000" sheet="1" objects="1" scenarios="1" formatColumns="0" formatRows="0" selectLockedCells="1"/>
  <mergeCells count="8">
    <mergeCell ref="B43:F43"/>
    <mergeCell ref="G26:G27"/>
    <mergeCell ref="H7:H8"/>
    <mergeCell ref="I7:I8"/>
    <mergeCell ref="B26:F27"/>
    <mergeCell ref="H26:H27"/>
    <mergeCell ref="I26:I27"/>
    <mergeCell ref="B14:E14"/>
  </mergeCells>
  <pageMargins left="0.70866141732283505" right="0.70866141732283505" top="0.74803149606299202" bottom="0.74803149606299202" header="0.31496062992126" footer="0.31496062992126"/>
  <pageSetup scale="6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2"/>
  <sheetViews>
    <sheetView zoomScale="85" zoomScaleNormal="85" workbookViewId="0">
      <selection activeCell="B10" sqref="B10"/>
    </sheetView>
  </sheetViews>
  <sheetFormatPr defaultColWidth="9.140625" defaultRowHeight="15" x14ac:dyDescent="0.25"/>
  <cols>
    <col min="1" max="1" width="6.42578125" customWidth="1"/>
    <col min="2" max="2" width="11.42578125" customWidth="1"/>
    <col min="3" max="3" width="15.85546875" customWidth="1"/>
    <col min="4" max="4" width="32.85546875" customWidth="1"/>
    <col min="5" max="5" width="11.7109375" bestFit="1" customWidth="1"/>
    <col min="6" max="6" width="10.5703125" customWidth="1"/>
    <col min="7" max="7" width="14" bestFit="1" customWidth="1"/>
    <col min="8" max="8" width="14.7109375" customWidth="1"/>
    <col min="9" max="9" width="10.28515625" customWidth="1"/>
    <col min="10" max="10" width="10.85546875" customWidth="1"/>
    <col min="13" max="13" width="25.85546875" customWidth="1"/>
    <col min="14" max="14" width="14.85546875" customWidth="1"/>
    <col min="16" max="16" width="13.42578125" customWidth="1"/>
    <col min="17" max="17" width="13.140625" customWidth="1"/>
    <col min="18" max="18" width="13.85546875" customWidth="1"/>
    <col min="19" max="19" width="11.42578125" customWidth="1"/>
    <col min="20" max="20" width="10.5703125" customWidth="1"/>
    <col min="21" max="21" width="9.85546875" customWidth="1"/>
    <col min="23" max="23" width="10.85546875" customWidth="1"/>
    <col min="24" max="24" width="10.42578125" customWidth="1"/>
    <col min="25" max="25" width="12.28515625" customWidth="1"/>
    <col min="26" max="28" width="11.140625" customWidth="1"/>
    <col min="29" max="29" width="15" customWidth="1"/>
    <col min="30" max="30" width="11.140625" customWidth="1"/>
    <col min="31" max="34" width="14" customWidth="1"/>
    <col min="35" max="36" width="15.5703125" customWidth="1"/>
    <col min="38" max="38" width="30.28515625" customWidth="1"/>
  </cols>
  <sheetData>
    <row r="1" spans="1:54" ht="15.75" thickBot="1" x14ac:dyDescent="0.3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8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</row>
    <row r="2" spans="1:54" ht="23.25" x14ac:dyDescent="0.35">
      <c r="A2" s="240" t="s">
        <v>200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2"/>
      <c r="AM2" s="138"/>
    </row>
    <row r="3" spans="1:54" ht="23.25" x14ac:dyDescent="0.35">
      <c r="A3" s="154" t="s">
        <v>20</v>
      </c>
      <c r="B3" s="155"/>
      <c r="C3" s="141">
        <f>+'5.1'!C3</f>
        <v>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6"/>
      <c r="AM3" s="138"/>
    </row>
    <row r="4" spans="1:54" ht="23.25" x14ac:dyDescent="0.35">
      <c r="A4" s="243" t="s">
        <v>115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5"/>
      <c r="AM4" s="138"/>
    </row>
    <row r="5" spans="1:54" ht="23.25" x14ac:dyDescent="0.35">
      <c r="A5" s="183" t="s">
        <v>24</v>
      </c>
      <c r="B5" s="184"/>
      <c r="C5" s="184"/>
      <c r="D5" s="184">
        <f>+'5.1'!D5</f>
        <v>2020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5"/>
      <c r="AM5" s="138"/>
    </row>
    <row r="6" spans="1:54" ht="23.25" x14ac:dyDescent="0.35">
      <c r="A6" s="183" t="s">
        <v>65</v>
      </c>
      <c r="B6" s="157"/>
      <c r="C6" s="157"/>
      <c r="D6" s="184">
        <f>+D5</f>
        <v>2020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8"/>
      <c r="AM6" s="138"/>
    </row>
    <row r="7" spans="1:54" x14ac:dyDescent="0.25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227" t="s">
        <v>171</v>
      </c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46"/>
      <c r="AM7" s="138"/>
    </row>
    <row r="8" spans="1:54" ht="90" x14ac:dyDescent="0.25">
      <c r="A8" s="161"/>
      <c r="B8" s="144" t="s">
        <v>17</v>
      </c>
      <c r="C8" s="144" t="s">
        <v>38</v>
      </c>
      <c r="D8" s="144" t="s">
        <v>18</v>
      </c>
      <c r="E8" s="144" t="s">
        <v>39</v>
      </c>
      <c r="F8" s="144" t="s">
        <v>40</v>
      </c>
      <c r="G8" s="144" t="str">
        <f>'4.1'!G8</f>
        <v>Transfers from Other Bank Account / Transferts du Autre Compte Bancaire</v>
      </c>
      <c r="H8" s="144" t="str">
        <f>'5.1'!H48</f>
        <v xml:space="preserve">Transfers from Investments / Transferts des Investissements </v>
      </c>
      <c r="I8" s="144" t="s">
        <v>41</v>
      </c>
      <c r="J8" s="144" t="s">
        <v>75</v>
      </c>
      <c r="K8" s="144" t="s">
        <v>42</v>
      </c>
      <c r="L8" s="144" t="s">
        <v>43</v>
      </c>
      <c r="M8" s="144" t="s">
        <v>44</v>
      </c>
      <c r="N8" s="144" t="s">
        <v>45</v>
      </c>
      <c r="O8" s="144" t="s">
        <v>46</v>
      </c>
      <c r="P8" s="144" t="s">
        <v>47</v>
      </c>
      <c r="Q8" s="144" t="str">
        <f>'4.1'!Q8</f>
        <v>Conferences &amp; Training / Conférences &amp; Formation</v>
      </c>
      <c r="R8" s="144" t="str">
        <f>'4.1'!R8</f>
        <v>Conventions &amp; Collective Bargaining / Conventions &amp; Négociation Collective</v>
      </c>
      <c r="S8" s="144" t="s">
        <v>48</v>
      </c>
      <c r="T8" s="144" t="s">
        <v>49</v>
      </c>
      <c r="U8" s="144" t="s">
        <v>50</v>
      </c>
      <c r="V8" s="144" t="s">
        <v>51</v>
      </c>
      <c r="W8" s="144" t="s">
        <v>52</v>
      </c>
      <c r="X8" s="144" t="s">
        <v>53</v>
      </c>
      <c r="Y8" s="144" t="s">
        <v>54</v>
      </c>
      <c r="Z8" s="144" t="s">
        <v>55</v>
      </c>
      <c r="AA8" s="144" t="s">
        <v>56</v>
      </c>
      <c r="AB8" s="144" t="s">
        <v>36</v>
      </c>
      <c r="AC8" s="144" t="s">
        <v>57</v>
      </c>
      <c r="AD8" s="144" t="s">
        <v>58</v>
      </c>
      <c r="AE8" s="144" t="s">
        <v>59</v>
      </c>
      <c r="AF8" s="144" t="str">
        <f>'4.1'!AF8</f>
        <v xml:space="preserve">Honorariums / Honoraires </v>
      </c>
      <c r="AG8" s="144" t="str">
        <f>'4.1'!AG8</f>
        <v>Loss of Wages / Pertes de Salaires</v>
      </c>
      <c r="AH8" s="144" t="str">
        <f>'4.1'!AH8</f>
        <v>Petty Cash Transfers / Transferts Petite Caisse</v>
      </c>
      <c r="AI8" s="144" t="str">
        <f>'4.1'!AI8</f>
        <v>Investment Transfers / Transferts Investissements</v>
      </c>
      <c r="AJ8" s="144" t="str">
        <f>'4.1'!AJ8</f>
        <v>Other Bank Account Transfers / Transferts Autre Compte Bancaire</v>
      </c>
      <c r="AK8" s="144" t="s">
        <v>43</v>
      </c>
      <c r="AL8" s="162" t="s">
        <v>60</v>
      </c>
      <c r="AM8" s="138"/>
    </row>
    <row r="9" spans="1:54" s="33" customFormat="1" x14ac:dyDescent="0.25">
      <c r="A9" s="163"/>
      <c r="B9" s="147">
        <v>43891</v>
      </c>
      <c r="C9" s="146"/>
      <c r="D9" s="146" t="s">
        <v>62</v>
      </c>
      <c r="E9" s="148">
        <f>+'5.1'!E37</f>
        <v>0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64"/>
      <c r="AM9" s="186"/>
    </row>
    <row r="10" spans="1:54" x14ac:dyDescent="0.25">
      <c r="A10" s="163">
        <v>1</v>
      </c>
      <c r="B10" s="112"/>
      <c r="C10" s="103"/>
      <c r="D10" s="103"/>
      <c r="E10" s="148">
        <f t="shared" ref="E10:E34" si="0">+E9+F10-N10</f>
        <v>0</v>
      </c>
      <c r="F10" s="148">
        <f>SUM(H10:L10)</f>
        <v>0</v>
      </c>
      <c r="G10" s="148"/>
      <c r="H10" s="148"/>
      <c r="I10" s="105"/>
      <c r="J10" s="105"/>
      <c r="K10" s="105"/>
      <c r="L10" s="105"/>
      <c r="M10" s="105"/>
      <c r="N10" s="148">
        <f>SUM(O10:AK10)</f>
        <v>0</v>
      </c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29"/>
      <c r="AM10" s="138"/>
    </row>
    <row r="11" spans="1:54" x14ac:dyDescent="0.25">
      <c r="A11" s="163">
        <f>1+A10</f>
        <v>2</v>
      </c>
      <c r="B11" s="112"/>
      <c r="C11" s="103"/>
      <c r="D11" s="103"/>
      <c r="E11" s="148">
        <f t="shared" si="0"/>
        <v>0</v>
      </c>
      <c r="F11" s="148">
        <f t="shared" ref="F11:F34" si="1">SUM(H11:L11)</f>
        <v>0</v>
      </c>
      <c r="G11" s="148"/>
      <c r="H11" s="148"/>
      <c r="I11" s="105"/>
      <c r="J11" s="105"/>
      <c r="K11" s="105"/>
      <c r="L11" s="105"/>
      <c r="M11" s="105"/>
      <c r="N11" s="148">
        <f t="shared" ref="N11:N34" si="2">SUM(O11:AK11)</f>
        <v>0</v>
      </c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29"/>
      <c r="AM11" s="138"/>
    </row>
    <row r="12" spans="1:54" x14ac:dyDescent="0.25">
      <c r="A12" s="163">
        <f t="shared" ref="A12:A33" si="3">1+A11</f>
        <v>3</v>
      </c>
      <c r="B12" s="112"/>
      <c r="C12" s="103"/>
      <c r="D12" s="103"/>
      <c r="E12" s="148">
        <f t="shared" si="0"/>
        <v>0</v>
      </c>
      <c r="F12" s="148">
        <f t="shared" si="1"/>
        <v>0</v>
      </c>
      <c r="G12" s="148"/>
      <c r="H12" s="148"/>
      <c r="I12" s="105"/>
      <c r="J12" s="105"/>
      <c r="K12" s="105"/>
      <c r="L12" s="105"/>
      <c r="M12" s="105"/>
      <c r="N12" s="148">
        <f t="shared" si="2"/>
        <v>0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29"/>
      <c r="AM12" s="138"/>
    </row>
    <row r="13" spans="1:54" x14ac:dyDescent="0.25">
      <c r="A13" s="163">
        <f t="shared" si="3"/>
        <v>4</v>
      </c>
      <c r="B13" s="112"/>
      <c r="C13" s="103"/>
      <c r="D13" s="103"/>
      <c r="E13" s="148">
        <f t="shared" si="0"/>
        <v>0</v>
      </c>
      <c r="F13" s="148">
        <f t="shared" si="1"/>
        <v>0</v>
      </c>
      <c r="G13" s="148"/>
      <c r="H13" s="148"/>
      <c r="I13" s="105"/>
      <c r="J13" s="105"/>
      <c r="K13" s="105"/>
      <c r="L13" s="105"/>
      <c r="M13" s="105"/>
      <c r="N13" s="148">
        <f t="shared" si="2"/>
        <v>0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29"/>
      <c r="AM13" s="138"/>
    </row>
    <row r="14" spans="1:54" x14ac:dyDescent="0.25">
      <c r="A14" s="163">
        <f t="shared" si="3"/>
        <v>5</v>
      </c>
      <c r="B14" s="112"/>
      <c r="C14" s="103"/>
      <c r="D14" s="103"/>
      <c r="E14" s="148">
        <f t="shared" si="0"/>
        <v>0</v>
      </c>
      <c r="F14" s="148">
        <f t="shared" si="1"/>
        <v>0</v>
      </c>
      <c r="G14" s="148"/>
      <c r="H14" s="148"/>
      <c r="I14" s="105"/>
      <c r="J14" s="105"/>
      <c r="K14" s="105"/>
      <c r="L14" s="105"/>
      <c r="M14" s="105"/>
      <c r="N14" s="148">
        <f t="shared" si="2"/>
        <v>0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29"/>
      <c r="AM14" s="138"/>
    </row>
    <row r="15" spans="1:54" x14ac:dyDescent="0.25">
      <c r="A15" s="163">
        <f t="shared" si="3"/>
        <v>6</v>
      </c>
      <c r="B15" s="112"/>
      <c r="C15" s="103"/>
      <c r="D15" s="103"/>
      <c r="E15" s="148">
        <f t="shared" si="0"/>
        <v>0</v>
      </c>
      <c r="F15" s="148">
        <f t="shared" si="1"/>
        <v>0</v>
      </c>
      <c r="G15" s="148"/>
      <c r="H15" s="148"/>
      <c r="I15" s="105"/>
      <c r="J15" s="105"/>
      <c r="K15" s="105"/>
      <c r="L15" s="105"/>
      <c r="M15" s="105"/>
      <c r="N15" s="148">
        <f t="shared" si="2"/>
        <v>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29"/>
      <c r="AM15" s="138"/>
    </row>
    <row r="16" spans="1:54" x14ac:dyDescent="0.25">
      <c r="A16" s="163">
        <f t="shared" si="3"/>
        <v>7</v>
      </c>
      <c r="B16" s="112"/>
      <c r="C16" s="103"/>
      <c r="D16" s="103"/>
      <c r="E16" s="148">
        <f t="shared" si="0"/>
        <v>0</v>
      </c>
      <c r="F16" s="148">
        <f t="shared" si="1"/>
        <v>0</v>
      </c>
      <c r="G16" s="148"/>
      <c r="H16" s="148"/>
      <c r="I16" s="105"/>
      <c r="J16" s="105"/>
      <c r="K16" s="105"/>
      <c r="L16" s="105"/>
      <c r="M16" s="105"/>
      <c r="N16" s="148">
        <f t="shared" si="2"/>
        <v>0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29"/>
      <c r="AM16" s="138"/>
    </row>
    <row r="17" spans="1:39" x14ac:dyDescent="0.25">
      <c r="A17" s="163">
        <f t="shared" si="3"/>
        <v>8</v>
      </c>
      <c r="B17" s="112"/>
      <c r="C17" s="103"/>
      <c r="D17" s="103"/>
      <c r="E17" s="148">
        <f t="shared" si="0"/>
        <v>0</v>
      </c>
      <c r="F17" s="148">
        <f t="shared" si="1"/>
        <v>0</v>
      </c>
      <c r="G17" s="148"/>
      <c r="H17" s="148"/>
      <c r="I17" s="105"/>
      <c r="J17" s="105"/>
      <c r="K17" s="105"/>
      <c r="L17" s="105"/>
      <c r="M17" s="105"/>
      <c r="N17" s="148">
        <f t="shared" si="2"/>
        <v>0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29"/>
      <c r="AM17" s="138"/>
    </row>
    <row r="18" spans="1:39" x14ac:dyDescent="0.25">
      <c r="A18" s="163">
        <f t="shared" si="3"/>
        <v>9</v>
      </c>
      <c r="B18" s="112"/>
      <c r="C18" s="103"/>
      <c r="D18" s="103"/>
      <c r="E18" s="148">
        <f t="shared" si="0"/>
        <v>0</v>
      </c>
      <c r="F18" s="148">
        <f t="shared" si="1"/>
        <v>0</v>
      </c>
      <c r="G18" s="148"/>
      <c r="H18" s="148"/>
      <c r="I18" s="105"/>
      <c r="J18" s="105"/>
      <c r="K18" s="105"/>
      <c r="L18" s="105"/>
      <c r="M18" s="105"/>
      <c r="N18" s="148">
        <f t="shared" si="2"/>
        <v>0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29"/>
      <c r="AM18" s="138"/>
    </row>
    <row r="19" spans="1:39" x14ac:dyDescent="0.25">
      <c r="A19" s="163">
        <f t="shared" si="3"/>
        <v>10</v>
      </c>
      <c r="B19" s="112"/>
      <c r="C19" s="103"/>
      <c r="D19" s="103"/>
      <c r="E19" s="148">
        <f t="shared" si="0"/>
        <v>0</v>
      </c>
      <c r="F19" s="148">
        <f t="shared" si="1"/>
        <v>0</v>
      </c>
      <c r="G19" s="148"/>
      <c r="H19" s="148"/>
      <c r="I19" s="105"/>
      <c r="J19" s="105"/>
      <c r="K19" s="105"/>
      <c r="L19" s="105"/>
      <c r="M19" s="105"/>
      <c r="N19" s="148">
        <f t="shared" si="2"/>
        <v>0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29"/>
      <c r="AM19" s="138"/>
    </row>
    <row r="20" spans="1:39" x14ac:dyDescent="0.25">
      <c r="A20" s="163">
        <f t="shared" si="3"/>
        <v>11</v>
      </c>
      <c r="B20" s="112"/>
      <c r="C20" s="103"/>
      <c r="D20" s="103"/>
      <c r="E20" s="148">
        <f t="shared" si="0"/>
        <v>0</v>
      </c>
      <c r="F20" s="148">
        <f t="shared" si="1"/>
        <v>0</v>
      </c>
      <c r="G20" s="148"/>
      <c r="H20" s="148"/>
      <c r="I20" s="105"/>
      <c r="J20" s="105"/>
      <c r="K20" s="105"/>
      <c r="L20" s="105"/>
      <c r="M20" s="105"/>
      <c r="N20" s="148">
        <f t="shared" si="2"/>
        <v>0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29"/>
      <c r="AM20" s="138"/>
    </row>
    <row r="21" spans="1:39" x14ac:dyDescent="0.25">
      <c r="A21" s="163">
        <f t="shared" si="3"/>
        <v>12</v>
      </c>
      <c r="B21" s="112"/>
      <c r="C21" s="103"/>
      <c r="D21" s="121"/>
      <c r="E21" s="148">
        <f t="shared" si="0"/>
        <v>0</v>
      </c>
      <c r="F21" s="148">
        <f t="shared" si="1"/>
        <v>0</v>
      </c>
      <c r="G21" s="148"/>
      <c r="H21" s="148"/>
      <c r="I21" s="105"/>
      <c r="J21" s="105"/>
      <c r="K21" s="105"/>
      <c r="L21" s="105"/>
      <c r="M21" s="105"/>
      <c r="N21" s="148">
        <f t="shared" si="2"/>
        <v>0</v>
      </c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29"/>
      <c r="AM21" s="138"/>
    </row>
    <row r="22" spans="1:39" x14ac:dyDescent="0.25">
      <c r="A22" s="163">
        <f t="shared" si="3"/>
        <v>13</v>
      </c>
      <c r="B22" s="112"/>
      <c r="C22" s="103"/>
      <c r="D22" s="121"/>
      <c r="E22" s="148">
        <f t="shared" ref="E22:E30" si="4">+E21+F22-N22</f>
        <v>0</v>
      </c>
      <c r="F22" s="148">
        <f t="shared" si="1"/>
        <v>0</v>
      </c>
      <c r="G22" s="148"/>
      <c r="H22" s="148"/>
      <c r="I22" s="105"/>
      <c r="J22" s="105"/>
      <c r="K22" s="105"/>
      <c r="L22" s="105"/>
      <c r="M22" s="105"/>
      <c r="N22" s="148">
        <f t="shared" si="2"/>
        <v>0</v>
      </c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29"/>
      <c r="AM22" s="138"/>
    </row>
    <row r="23" spans="1:39" x14ac:dyDescent="0.25">
      <c r="A23" s="163">
        <f t="shared" si="3"/>
        <v>14</v>
      </c>
      <c r="B23" s="112"/>
      <c r="C23" s="103"/>
      <c r="D23" s="121"/>
      <c r="E23" s="148">
        <f t="shared" si="4"/>
        <v>0</v>
      </c>
      <c r="F23" s="148">
        <f t="shared" si="1"/>
        <v>0</v>
      </c>
      <c r="G23" s="148"/>
      <c r="H23" s="148"/>
      <c r="I23" s="105"/>
      <c r="J23" s="105"/>
      <c r="K23" s="105"/>
      <c r="L23" s="105"/>
      <c r="M23" s="105"/>
      <c r="N23" s="148">
        <f t="shared" si="2"/>
        <v>0</v>
      </c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29"/>
      <c r="AM23" s="138"/>
    </row>
    <row r="24" spans="1:39" x14ac:dyDescent="0.25">
      <c r="A24" s="163">
        <f t="shared" si="3"/>
        <v>15</v>
      </c>
      <c r="B24" s="112"/>
      <c r="C24" s="103"/>
      <c r="D24" s="121"/>
      <c r="E24" s="148">
        <f t="shared" si="4"/>
        <v>0</v>
      </c>
      <c r="F24" s="148">
        <f t="shared" si="1"/>
        <v>0</v>
      </c>
      <c r="G24" s="148"/>
      <c r="H24" s="148"/>
      <c r="I24" s="105"/>
      <c r="J24" s="105"/>
      <c r="K24" s="105"/>
      <c r="L24" s="105"/>
      <c r="M24" s="105"/>
      <c r="N24" s="148">
        <f t="shared" si="2"/>
        <v>0</v>
      </c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29"/>
      <c r="AM24" s="138"/>
    </row>
    <row r="25" spans="1:39" x14ac:dyDescent="0.25">
      <c r="A25" s="163">
        <f t="shared" si="3"/>
        <v>16</v>
      </c>
      <c r="B25" s="112"/>
      <c r="C25" s="103"/>
      <c r="D25" s="121"/>
      <c r="E25" s="148">
        <f t="shared" si="4"/>
        <v>0</v>
      </c>
      <c r="F25" s="148">
        <f t="shared" si="1"/>
        <v>0</v>
      </c>
      <c r="G25" s="148"/>
      <c r="H25" s="148"/>
      <c r="I25" s="105"/>
      <c r="J25" s="105"/>
      <c r="K25" s="105"/>
      <c r="L25" s="105"/>
      <c r="M25" s="105"/>
      <c r="N25" s="148">
        <f t="shared" si="2"/>
        <v>0</v>
      </c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29"/>
      <c r="AM25" s="138"/>
    </row>
    <row r="26" spans="1:39" x14ac:dyDescent="0.25">
      <c r="A26" s="163">
        <f t="shared" si="3"/>
        <v>17</v>
      </c>
      <c r="B26" s="112"/>
      <c r="C26" s="103"/>
      <c r="D26" s="121"/>
      <c r="E26" s="148">
        <f t="shared" si="4"/>
        <v>0</v>
      </c>
      <c r="F26" s="148">
        <f t="shared" si="1"/>
        <v>0</v>
      </c>
      <c r="G26" s="148"/>
      <c r="H26" s="148"/>
      <c r="I26" s="105"/>
      <c r="J26" s="105"/>
      <c r="K26" s="105"/>
      <c r="L26" s="105"/>
      <c r="M26" s="105"/>
      <c r="N26" s="148">
        <f t="shared" si="2"/>
        <v>0</v>
      </c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29"/>
      <c r="AM26" s="138"/>
    </row>
    <row r="27" spans="1:39" x14ac:dyDescent="0.25">
      <c r="A27" s="163">
        <f t="shared" si="3"/>
        <v>18</v>
      </c>
      <c r="B27" s="103"/>
      <c r="C27" s="103"/>
      <c r="D27" s="103"/>
      <c r="E27" s="148">
        <f t="shared" si="4"/>
        <v>0</v>
      </c>
      <c r="F27" s="148">
        <f t="shared" si="1"/>
        <v>0</v>
      </c>
      <c r="G27" s="148"/>
      <c r="H27" s="148"/>
      <c r="I27" s="105"/>
      <c r="J27" s="105"/>
      <c r="K27" s="105"/>
      <c r="L27" s="105"/>
      <c r="M27" s="105"/>
      <c r="N27" s="148">
        <f t="shared" si="2"/>
        <v>0</v>
      </c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29"/>
      <c r="AM27" s="138"/>
    </row>
    <row r="28" spans="1:39" x14ac:dyDescent="0.25">
      <c r="A28" s="163">
        <f t="shared" si="3"/>
        <v>19</v>
      </c>
      <c r="B28" s="112"/>
      <c r="C28" s="103"/>
      <c r="D28" s="103"/>
      <c r="E28" s="148">
        <f t="shared" si="4"/>
        <v>0</v>
      </c>
      <c r="F28" s="148">
        <f t="shared" si="1"/>
        <v>0</v>
      </c>
      <c r="G28" s="148"/>
      <c r="H28" s="148"/>
      <c r="I28" s="105"/>
      <c r="J28" s="105"/>
      <c r="K28" s="105"/>
      <c r="L28" s="105"/>
      <c r="M28" s="105"/>
      <c r="N28" s="148">
        <f t="shared" si="2"/>
        <v>0</v>
      </c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29"/>
      <c r="AM28" s="138"/>
    </row>
    <row r="29" spans="1:39" x14ac:dyDescent="0.25">
      <c r="A29" s="163">
        <f t="shared" si="3"/>
        <v>20</v>
      </c>
      <c r="B29" s="112"/>
      <c r="C29" s="103"/>
      <c r="D29" s="103"/>
      <c r="E29" s="148">
        <f t="shared" si="4"/>
        <v>0</v>
      </c>
      <c r="F29" s="148">
        <f t="shared" si="1"/>
        <v>0</v>
      </c>
      <c r="G29" s="148"/>
      <c r="H29" s="148"/>
      <c r="I29" s="105"/>
      <c r="J29" s="105"/>
      <c r="K29" s="105"/>
      <c r="L29" s="105"/>
      <c r="M29" s="105"/>
      <c r="N29" s="148">
        <f t="shared" si="2"/>
        <v>0</v>
      </c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29"/>
      <c r="AM29" s="138"/>
    </row>
    <row r="30" spans="1:39" x14ac:dyDescent="0.25">
      <c r="A30" s="163">
        <f t="shared" si="3"/>
        <v>21</v>
      </c>
      <c r="B30" s="112"/>
      <c r="C30" s="103"/>
      <c r="D30" s="103"/>
      <c r="E30" s="148">
        <f t="shared" si="4"/>
        <v>0</v>
      </c>
      <c r="F30" s="148">
        <f t="shared" si="1"/>
        <v>0</v>
      </c>
      <c r="G30" s="148"/>
      <c r="H30" s="148"/>
      <c r="I30" s="105"/>
      <c r="J30" s="105"/>
      <c r="K30" s="105"/>
      <c r="L30" s="105"/>
      <c r="M30" s="105"/>
      <c r="N30" s="148">
        <f t="shared" si="2"/>
        <v>0</v>
      </c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29"/>
      <c r="AM30" s="138"/>
    </row>
    <row r="31" spans="1:39" x14ac:dyDescent="0.25">
      <c r="A31" s="163">
        <f t="shared" si="3"/>
        <v>22</v>
      </c>
      <c r="B31" s="112"/>
      <c r="C31" s="103"/>
      <c r="D31" s="103"/>
      <c r="E31" s="148">
        <f t="shared" si="0"/>
        <v>0</v>
      </c>
      <c r="F31" s="148">
        <f t="shared" si="1"/>
        <v>0</v>
      </c>
      <c r="G31" s="148"/>
      <c r="H31" s="148"/>
      <c r="I31" s="105"/>
      <c r="J31" s="105"/>
      <c r="K31" s="105"/>
      <c r="L31" s="105"/>
      <c r="M31" s="105"/>
      <c r="N31" s="148">
        <f t="shared" si="2"/>
        <v>0</v>
      </c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29"/>
      <c r="AM31" s="138"/>
    </row>
    <row r="32" spans="1:39" x14ac:dyDescent="0.25">
      <c r="A32" s="163">
        <f t="shared" si="3"/>
        <v>23</v>
      </c>
      <c r="B32" s="112"/>
      <c r="C32" s="103"/>
      <c r="D32" s="103"/>
      <c r="E32" s="148">
        <f t="shared" si="0"/>
        <v>0</v>
      </c>
      <c r="F32" s="148">
        <f t="shared" si="1"/>
        <v>0</v>
      </c>
      <c r="G32" s="148"/>
      <c r="H32" s="148"/>
      <c r="I32" s="105"/>
      <c r="J32" s="105"/>
      <c r="K32" s="105"/>
      <c r="L32" s="105"/>
      <c r="M32" s="105"/>
      <c r="N32" s="148">
        <f t="shared" si="2"/>
        <v>0</v>
      </c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29"/>
      <c r="AM32" s="138"/>
    </row>
    <row r="33" spans="1:39" x14ac:dyDescent="0.25">
      <c r="A33" s="163">
        <f t="shared" si="3"/>
        <v>24</v>
      </c>
      <c r="B33" s="112"/>
      <c r="C33" s="103"/>
      <c r="D33" s="103"/>
      <c r="E33" s="148">
        <f t="shared" si="0"/>
        <v>0</v>
      </c>
      <c r="F33" s="148">
        <f t="shared" si="1"/>
        <v>0</v>
      </c>
      <c r="G33" s="148"/>
      <c r="H33" s="148"/>
      <c r="I33" s="105"/>
      <c r="J33" s="105"/>
      <c r="K33" s="105"/>
      <c r="L33" s="105"/>
      <c r="M33" s="105"/>
      <c r="N33" s="148">
        <f t="shared" si="2"/>
        <v>0</v>
      </c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29"/>
      <c r="AM33" s="138"/>
    </row>
    <row r="34" spans="1:39" x14ac:dyDescent="0.25">
      <c r="A34" s="163">
        <f>1+A33</f>
        <v>25</v>
      </c>
      <c r="B34" s="112"/>
      <c r="C34" s="103"/>
      <c r="D34" s="103"/>
      <c r="E34" s="148">
        <f t="shared" si="0"/>
        <v>0</v>
      </c>
      <c r="F34" s="148">
        <f t="shared" si="1"/>
        <v>0</v>
      </c>
      <c r="G34" s="148"/>
      <c r="H34" s="148"/>
      <c r="I34" s="105"/>
      <c r="J34" s="105"/>
      <c r="K34" s="105"/>
      <c r="L34" s="105"/>
      <c r="M34" s="105"/>
      <c r="N34" s="148">
        <f t="shared" si="2"/>
        <v>0</v>
      </c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29"/>
      <c r="AM34" s="138"/>
    </row>
    <row r="35" spans="1:39" ht="30.75" customHeight="1" x14ac:dyDescent="0.25">
      <c r="A35" s="165">
        <f t="shared" ref="A35:A36" si="5">1+A34</f>
        <v>26</v>
      </c>
      <c r="B35" s="256" t="str">
        <f>'4.1'!B35:D35</f>
        <v>Month - Total Transfers from Other Bank Account / Total des Transferts provenant du Autre Compte Bancaire pour le Mois</v>
      </c>
      <c r="C35" s="257"/>
      <c r="D35" s="258"/>
      <c r="E35" s="166">
        <f>F35</f>
        <v>0</v>
      </c>
      <c r="F35" s="166">
        <f>G35</f>
        <v>0</v>
      </c>
      <c r="G35" s="166">
        <f>AJ67</f>
        <v>0</v>
      </c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64"/>
      <c r="AM35" s="138"/>
    </row>
    <row r="36" spans="1:39" ht="29.25" customHeight="1" x14ac:dyDescent="0.25">
      <c r="A36" s="165">
        <f t="shared" si="5"/>
        <v>27</v>
      </c>
      <c r="B36" s="271" t="str">
        <f>'4.1'!B36:D36</f>
        <v>Month - Total Transfers from Investment / Total des Transferts provenant des Investissements pour le Mois</v>
      </c>
      <c r="C36" s="272"/>
      <c r="D36" s="273"/>
      <c r="E36" s="172">
        <f>F36</f>
        <v>0</v>
      </c>
      <c r="F36" s="166">
        <f>H36</f>
        <v>0</v>
      </c>
      <c r="G36" s="166"/>
      <c r="H36" s="172">
        <f>'3.0'!M11</f>
        <v>0</v>
      </c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64"/>
      <c r="AM36" s="138"/>
    </row>
    <row r="37" spans="1:39" ht="15.75" thickBot="1" x14ac:dyDescent="0.3">
      <c r="A37" s="229" t="s">
        <v>0</v>
      </c>
      <c r="B37" s="230"/>
      <c r="C37" s="230"/>
      <c r="D37" s="231"/>
      <c r="E37" s="179">
        <f>+E34+F35+F36</f>
        <v>0</v>
      </c>
      <c r="F37" s="180">
        <f>SUM(F10:F36)</f>
        <v>0</v>
      </c>
      <c r="G37" s="180">
        <f>SUM(G10:G36)</f>
        <v>0</v>
      </c>
      <c r="H37" s="180">
        <f>SUM(H10:H36)</f>
        <v>0</v>
      </c>
      <c r="I37" s="180">
        <f>SUM(I10:I36)</f>
        <v>0</v>
      </c>
      <c r="J37" s="180">
        <f t="shared" ref="J37:AK37" si="6">SUM(J10:J36)</f>
        <v>0</v>
      </c>
      <c r="K37" s="180">
        <f t="shared" si="6"/>
        <v>0</v>
      </c>
      <c r="L37" s="180">
        <f t="shared" si="6"/>
        <v>0</v>
      </c>
      <c r="M37" s="180"/>
      <c r="N37" s="180">
        <f>SUM(N10:N36)</f>
        <v>0</v>
      </c>
      <c r="O37" s="180">
        <f t="shared" si="6"/>
        <v>0</v>
      </c>
      <c r="P37" s="180">
        <f t="shared" si="6"/>
        <v>0</v>
      </c>
      <c r="Q37" s="180">
        <f t="shared" si="6"/>
        <v>0</v>
      </c>
      <c r="R37" s="180">
        <f t="shared" si="6"/>
        <v>0</v>
      </c>
      <c r="S37" s="180">
        <f t="shared" si="6"/>
        <v>0</v>
      </c>
      <c r="T37" s="180">
        <f t="shared" si="6"/>
        <v>0</v>
      </c>
      <c r="U37" s="180">
        <f t="shared" si="6"/>
        <v>0</v>
      </c>
      <c r="V37" s="180">
        <f t="shared" si="6"/>
        <v>0</v>
      </c>
      <c r="W37" s="180">
        <f t="shared" si="6"/>
        <v>0</v>
      </c>
      <c r="X37" s="180">
        <f t="shared" si="6"/>
        <v>0</v>
      </c>
      <c r="Y37" s="180">
        <f t="shared" si="6"/>
        <v>0</v>
      </c>
      <c r="Z37" s="180">
        <f t="shared" si="6"/>
        <v>0</v>
      </c>
      <c r="AA37" s="180">
        <f t="shared" si="6"/>
        <v>0</v>
      </c>
      <c r="AB37" s="180">
        <f t="shared" si="6"/>
        <v>0</v>
      </c>
      <c r="AC37" s="180">
        <f t="shared" si="6"/>
        <v>0</v>
      </c>
      <c r="AD37" s="180">
        <f t="shared" si="6"/>
        <v>0</v>
      </c>
      <c r="AE37" s="180">
        <f t="shared" si="6"/>
        <v>0</v>
      </c>
      <c r="AF37" s="180">
        <f t="shared" si="6"/>
        <v>0</v>
      </c>
      <c r="AG37" s="180">
        <f t="shared" si="6"/>
        <v>0</v>
      </c>
      <c r="AH37" s="180">
        <f t="shared" si="6"/>
        <v>0</v>
      </c>
      <c r="AI37" s="180">
        <f t="shared" si="6"/>
        <v>0</v>
      </c>
      <c r="AJ37" s="180">
        <f t="shared" si="6"/>
        <v>0</v>
      </c>
      <c r="AK37" s="180">
        <f t="shared" si="6"/>
        <v>0</v>
      </c>
      <c r="AL37" s="181"/>
      <c r="AM37" s="138"/>
    </row>
    <row r="38" spans="1:39" x14ac:dyDescent="0.25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8"/>
    </row>
    <row r="39" spans="1:39" x14ac:dyDescent="0.2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8"/>
    </row>
    <row r="40" spans="1:39" x14ac:dyDescent="0.25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8"/>
    </row>
    <row r="41" spans="1:39" ht="15.75" thickBot="1" x14ac:dyDescent="0.3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8"/>
    </row>
    <row r="42" spans="1:39" ht="23.25" x14ac:dyDescent="0.35">
      <c r="A42" s="247" t="s">
        <v>200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9"/>
      <c r="AM42" s="138"/>
    </row>
    <row r="43" spans="1:39" ht="23.25" x14ac:dyDescent="0.35">
      <c r="A43" s="191" t="s">
        <v>20</v>
      </c>
      <c r="B43" s="190"/>
      <c r="C43" s="192">
        <f>+'5.1'!C43</f>
        <v>0</v>
      </c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3"/>
      <c r="AM43" s="138"/>
    </row>
    <row r="44" spans="1:39" ht="23.25" x14ac:dyDescent="0.35">
      <c r="A44" s="250" t="str">
        <f>'4.1'!A45:AL45</f>
        <v>OTHER BANK ACCOUNT / AUTRE COMPTE BANCAIRE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2"/>
      <c r="AM44" s="138"/>
    </row>
    <row r="45" spans="1:39" ht="23.25" x14ac:dyDescent="0.35">
      <c r="A45" s="194" t="s">
        <v>24</v>
      </c>
      <c r="B45" s="195"/>
      <c r="C45" s="195"/>
      <c r="D45" s="195">
        <f>+'5.1'!D45</f>
        <v>2020</v>
      </c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6"/>
      <c r="AM45" s="138"/>
    </row>
    <row r="46" spans="1:39" ht="23.25" x14ac:dyDescent="0.35">
      <c r="A46" s="194" t="s">
        <v>65</v>
      </c>
      <c r="B46" s="197"/>
      <c r="C46" s="197"/>
      <c r="D46" s="195">
        <f>+D45</f>
        <v>2020</v>
      </c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8"/>
      <c r="AM46" s="138"/>
    </row>
    <row r="47" spans="1:39" x14ac:dyDescent="0.25">
      <c r="A47" s="199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38" t="s">
        <v>172</v>
      </c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9"/>
      <c r="AM47" s="138"/>
    </row>
    <row r="48" spans="1:39" ht="87.75" customHeight="1" x14ac:dyDescent="0.25">
      <c r="A48" s="201"/>
      <c r="B48" s="202" t="s">
        <v>17</v>
      </c>
      <c r="C48" s="202" t="s">
        <v>38</v>
      </c>
      <c r="D48" s="202" t="s">
        <v>18</v>
      </c>
      <c r="E48" s="202" t="s">
        <v>39</v>
      </c>
      <c r="F48" s="202" t="s">
        <v>40</v>
      </c>
      <c r="G48" s="202" t="str">
        <f>'4.1'!G49</f>
        <v>Transfers from General Bank Account / Transferts du Compte Bancaire Général</v>
      </c>
      <c r="H48" s="202" t="str">
        <f>H8</f>
        <v xml:space="preserve">Transfers from Investments / Transferts des Investissements </v>
      </c>
      <c r="I48" s="202" t="s">
        <v>41</v>
      </c>
      <c r="J48" s="202" t="s">
        <v>75</v>
      </c>
      <c r="K48" s="202" t="s">
        <v>42</v>
      </c>
      <c r="L48" s="202" t="s">
        <v>43</v>
      </c>
      <c r="M48" s="202" t="s">
        <v>44</v>
      </c>
      <c r="N48" s="202" t="s">
        <v>45</v>
      </c>
      <c r="O48" s="202" t="s">
        <v>46</v>
      </c>
      <c r="P48" s="202" t="s">
        <v>47</v>
      </c>
      <c r="Q48" s="202" t="str">
        <f>'4.1'!Q49</f>
        <v>Conferences &amp; Training / Conférences &amp; Formation</v>
      </c>
      <c r="R48" s="202" t="str">
        <f>'4.1'!R49</f>
        <v>Conventions &amp; Collective Bargaining / Conventions &amp; Négociation Collective</v>
      </c>
      <c r="S48" s="202" t="s">
        <v>48</v>
      </c>
      <c r="T48" s="202" t="s">
        <v>49</v>
      </c>
      <c r="U48" s="202" t="s">
        <v>50</v>
      </c>
      <c r="V48" s="202" t="s">
        <v>51</v>
      </c>
      <c r="W48" s="202" t="s">
        <v>52</v>
      </c>
      <c r="X48" s="202" t="s">
        <v>53</v>
      </c>
      <c r="Y48" s="202" t="s">
        <v>54</v>
      </c>
      <c r="Z48" s="202" t="s">
        <v>55</v>
      </c>
      <c r="AA48" s="202" t="s">
        <v>56</v>
      </c>
      <c r="AB48" s="202" t="s">
        <v>36</v>
      </c>
      <c r="AC48" s="202" t="s">
        <v>57</v>
      </c>
      <c r="AD48" s="202" t="s">
        <v>58</v>
      </c>
      <c r="AE48" s="202" t="s">
        <v>59</v>
      </c>
      <c r="AF48" s="202" t="str">
        <f>'4.1'!AF49</f>
        <v xml:space="preserve">Honorariums / Honoraires </v>
      </c>
      <c r="AG48" s="202" t="str">
        <f>'4.1'!AG49</f>
        <v>Loss of Wages / Pertes de Salaires</v>
      </c>
      <c r="AH48" s="202" t="str">
        <f>'4.1'!AH49</f>
        <v>Petty Cash Transfers / Transferts Petite Caisse</v>
      </c>
      <c r="AI48" s="202" t="str">
        <f>'4.1'!AI8</f>
        <v>Investment Transfers / Transferts Investissements</v>
      </c>
      <c r="AJ48" s="202" t="str">
        <f>'4.1'!AJ49</f>
        <v>Transfers to General Bank Account / Transferts au Compte Bancaire Général</v>
      </c>
      <c r="AK48" s="202" t="s">
        <v>43</v>
      </c>
      <c r="AL48" s="203" t="s">
        <v>60</v>
      </c>
      <c r="AM48" s="138"/>
    </row>
    <row r="49" spans="1:39" x14ac:dyDescent="0.25">
      <c r="A49" s="204"/>
      <c r="B49" s="205">
        <v>43525</v>
      </c>
      <c r="C49" s="206"/>
      <c r="D49" s="206" t="s">
        <v>62</v>
      </c>
      <c r="E49" s="208">
        <f>'5.1'!E67</f>
        <v>0</v>
      </c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12"/>
      <c r="AM49" s="138"/>
    </row>
    <row r="50" spans="1:39" x14ac:dyDescent="0.25">
      <c r="A50" s="204">
        <v>1</v>
      </c>
      <c r="B50" s="112"/>
      <c r="C50" s="103"/>
      <c r="D50" s="103"/>
      <c r="E50" s="208">
        <f t="shared" ref="E50:E64" si="7">+E49+F50-N50</f>
        <v>0</v>
      </c>
      <c r="F50" s="208">
        <f>SUM(H50:L50)</f>
        <v>0</v>
      </c>
      <c r="G50" s="208"/>
      <c r="H50" s="208"/>
      <c r="I50" s="105"/>
      <c r="J50" s="105"/>
      <c r="K50" s="105"/>
      <c r="L50" s="105"/>
      <c r="M50" s="105"/>
      <c r="N50" s="208">
        <f>SUM(O50:AK50)</f>
        <v>0</v>
      </c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29"/>
      <c r="AM50" s="138"/>
    </row>
    <row r="51" spans="1:39" x14ac:dyDescent="0.25">
      <c r="A51" s="204">
        <f>1+A50</f>
        <v>2</v>
      </c>
      <c r="B51" s="112"/>
      <c r="C51" s="103"/>
      <c r="D51" s="103"/>
      <c r="E51" s="208">
        <f t="shared" si="7"/>
        <v>0</v>
      </c>
      <c r="F51" s="208">
        <f t="shared" ref="F51:F64" si="8">SUM(H51:L51)</f>
        <v>0</v>
      </c>
      <c r="G51" s="208"/>
      <c r="H51" s="208"/>
      <c r="I51" s="105"/>
      <c r="J51" s="105"/>
      <c r="K51" s="105"/>
      <c r="L51" s="105"/>
      <c r="M51" s="105"/>
      <c r="N51" s="208">
        <f t="shared" ref="N51:N63" si="9">SUM(O51:AK51)</f>
        <v>0</v>
      </c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29"/>
      <c r="AM51" s="138"/>
    </row>
    <row r="52" spans="1:39" x14ac:dyDescent="0.25">
      <c r="A52" s="204">
        <f t="shared" ref="A52:A63" si="10">1+A51</f>
        <v>3</v>
      </c>
      <c r="B52" s="112"/>
      <c r="C52" s="103"/>
      <c r="D52" s="103"/>
      <c r="E52" s="208">
        <f t="shared" si="7"/>
        <v>0</v>
      </c>
      <c r="F52" s="208">
        <f t="shared" si="8"/>
        <v>0</v>
      </c>
      <c r="G52" s="208"/>
      <c r="H52" s="208"/>
      <c r="I52" s="105"/>
      <c r="J52" s="105"/>
      <c r="K52" s="105"/>
      <c r="L52" s="105"/>
      <c r="M52" s="105"/>
      <c r="N52" s="208">
        <f t="shared" si="9"/>
        <v>0</v>
      </c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29"/>
      <c r="AM52" s="138"/>
    </row>
    <row r="53" spans="1:39" x14ac:dyDescent="0.25">
      <c r="A53" s="204">
        <f t="shared" si="10"/>
        <v>4</v>
      </c>
      <c r="B53" s="112"/>
      <c r="C53" s="103"/>
      <c r="D53" s="103"/>
      <c r="E53" s="208">
        <f t="shared" si="7"/>
        <v>0</v>
      </c>
      <c r="F53" s="208">
        <f t="shared" si="8"/>
        <v>0</v>
      </c>
      <c r="G53" s="208"/>
      <c r="H53" s="208"/>
      <c r="I53" s="105"/>
      <c r="J53" s="105"/>
      <c r="K53" s="105"/>
      <c r="L53" s="105"/>
      <c r="M53" s="105"/>
      <c r="N53" s="208">
        <f t="shared" si="9"/>
        <v>0</v>
      </c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29"/>
      <c r="AM53" s="138"/>
    </row>
    <row r="54" spans="1:39" x14ac:dyDescent="0.25">
      <c r="A54" s="204">
        <f t="shared" si="10"/>
        <v>5</v>
      </c>
      <c r="B54" s="112"/>
      <c r="C54" s="103"/>
      <c r="D54" s="103"/>
      <c r="E54" s="208">
        <f t="shared" si="7"/>
        <v>0</v>
      </c>
      <c r="F54" s="208">
        <f t="shared" si="8"/>
        <v>0</v>
      </c>
      <c r="G54" s="208"/>
      <c r="H54" s="208"/>
      <c r="I54" s="105"/>
      <c r="J54" s="105"/>
      <c r="K54" s="105"/>
      <c r="L54" s="105"/>
      <c r="M54" s="105"/>
      <c r="N54" s="208">
        <f t="shared" si="9"/>
        <v>0</v>
      </c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29"/>
      <c r="AM54" s="138"/>
    </row>
    <row r="55" spans="1:39" x14ac:dyDescent="0.25">
      <c r="A55" s="204">
        <f t="shared" si="10"/>
        <v>6</v>
      </c>
      <c r="B55" s="112"/>
      <c r="C55" s="103"/>
      <c r="D55" s="103"/>
      <c r="E55" s="208">
        <f t="shared" si="7"/>
        <v>0</v>
      </c>
      <c r="F55" s="208">
        <f t="shared" si="8"/>
        <v>0</v>
      </c>
      <c r="G55" s="208"/>
      <c r="H55" s="208"/>
      <c r="I55" s="105"/>
      <c r="J55" s="105"/>
      <c r="K55" s="105"/>
      <c r="L55" s="105"/>
      <c r="M55" s="105"/>
      <c r="N55" s="208">
        <f t="shared" si="9"/>
        <v>0</v>
      </c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29"/>
      <c r="AM55" s="138"/>
    </row>
    <row r="56" spans="1:39" x14ac:dyDescent="0.25">
      <c r="A56" s="204">
        <f t="shared" si="10"/>
        <v>7</v>
      </c>
      <c r="B56" s="112"/>
      <c r="C56" s="103"/>
      <c r="D56" s="103"/>
      <c r="E56" s="208">
        <f t="shared" si="7"/>
        <v>0</v>
      </c>
      <c r="F56" s="208">
        <f t="shared" si="8"/>
        <v>0</v>
      </c>
      <c r="G56" s="208"/>
      <c r="H56" s="208"/>
      <c r="I56" s="105"/>
      <c r="J56" s="105"/>
      <c r="K56" s="105"/>
      <c r="L56" s="105"/>
      <c r="M56" s="105"/>
      <c r="N56" s="208">
        <f t="shared" si="9"/>
        <v>0</v>
      </c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29"/>
      <c r="AM56" s="138"/>
    </row>
    <row r="57" spans="1:39" x14ac:dyDescent="0.25">
      <c r="A57" s="204">
        <f t="shared" si="10"/>
        <v>8</v>
      </c>
      <c r="B57" s="112"/>
      <c r="C57" s="103"/>
      <c r="D57" s="103"/>
      <c r="E57" s="208">
        <f t="shared" si="7"/>
        <v>0</v>
      </c>
      <c r="F57" s="208">
        <f t="shared" si="8"/>
        <v>0</v>
      </c>
      <c r="G57" s="208"/>
      <c r="H57" s="208"/>
      <c r="I57" s="105"/>
      <c r="J57" s="105"/>
      <c r="K57" s="105"/>
      <c r="L57" s="105"/>
      <c r="M57" s="105"/>
      <c r="N57" s="208">
        <f t="shared" si="9"/>
        <v>0</v>
      </c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29"/>
      <c r="AM57" s="138"/>
    </row>
    <row r="58" spans="1:39" x14ac:dyDescent="0.25">
      <c r="A58" s="204">
        <f t="shared" si="10"/>
        <v>9</v>
      </c>
      <c r="B58" s="112"/>
      <c r="C58" s="103"/>
      <c r="D58" s="103"/>
      <c r="E58" s="208">
        <f t="shared" si="7"/>
        <v>0</v>
      </c>
      <c r="F58" s="208">
        <f t="shared" si="8"/>
        <v>0</v>
      </c>
      <c r="G58" s="208"/>
      <c r="H58" s="208"/>
      <c r="I58" s="105"/>
      <c r="J58" s="105"/>
      <c r="K58" s="105"/>
      <c r="L58" s="105"/>
      <c r="M58" s="105"/>
      <c r="N58" s="208">
        <f t="shared" si="9"/>
        <v>0</v>
      </c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29"/>
      <c r="AM58" s="138"/>
    </row>
    <row r="59" spans="1:39" x14ac:dyDescent="0.25">
      <c r="A59" s="204">
        <f t="shared" si="10"/>
        <v>10</v>
      </c>
      <c r="B59" s="112"/>
      <c r="C59" s="103"/>
      <c r="D59" s="103"/>
      <c r="E59" s="208">
        <f t="shared" si="7"/>
        <v>0</v>
      </c>
      <c r="F59" s="208">
        <f t="shared" si="8"/>
        <v>0</v>
      </c>
      <c r="G59" s="208"/>
      <c r="H59" s="208"/>
      <c r="I59" s="105"/>
      <c r="J59" s="105"/>
      <c r="K59" s="105"/>
      <c r="L59" s="105"/>
      <c r="M59" s="105"/>
      <c r="N59" s="208">
        <f t="shared" si="9"/>
        <v>0</v>
      </c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29"/>
      <c r="AM59" s="138"/>
    </row>
    <row r="60" spans="1:39" x14ac:dyDescent="0.25">
      <c r="A60" s="204">
        <f t="shared" si="10"/>
        <v>11</v>
      </c>
      <c r="B60" s="112"/>
      <c r="C60" s="103"/>
      <c r="D60" s="103"/>
      <c r="E60" s="208">
        <f t="shared" si="7"/>
        <v>0</v>
      </c>
      <c r="F60" s="208">
        <f t="shared" si="8"/>
        <v>0</v>
      </c>
      <c r="G60" s="208"/>
      <c r="H60" s="208"/>
      <c r="I60" s="105"/>
      <c r="J60" s="105"/>
      <c r="K60" s="105"/>
      <c r="L60" s="105"/>
      <c r="M60" s="105"/>
      <c r="N60" s="208">
        <f t="shared" si="9"/>
        <v>0</v>
      </c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29"/>
      <c r="AM60" s="138"/>
    </row>
    <row r="61" spans="1:39" x14ac:dyDescent="0.25">
      <c r="A61" s="204">
        <f t="shared" si="10"/>
        <v>12</v>
      </c>
      <c r="B61" s="112"/>
      <c r="C61" s="103"/>
      <c r="D61" s="121"/>
      <c r="E61" s="208">
        <f t="shared" si="7"/>
        <v>0</v>
      </c>
      <c r="F61" s="208">
        <f t="shared" si="8"/>
        <v>0</v>
      </c>
      <c r="G61" s="208"/>
      <c r="H61" s="208"/>
      <c r="I61" s="105"/>
      <c r="J61" s="105"/>
      <c r="K61" s="105"/>
      <c r="L61" s="105"/>
      <c r="M61" s="105"/>
      <c r="N61" s="208">
        <f t="shared" si="9"/>
        <v>0</v>
      </c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29"/>
      <c r="AM61" s="138"/>
    </row>
    <row r="62" spans="1:39" x14ac:dyDescent="0.25">
      <c r="A62" s="204">
        <f t="shared" si="10"/>
        <v>13</v>
      </c>
      <c r="B62" s="112"/>
      <c r="C62" s="103"/>
      <c r="D62" s="121"/>
      <c r="E62" s="208">
        <f t="shared" si="7"/>
        <v>0</v>
      </c>
      <c r="F62" s="208">
        <f t="shared" si="8"/>
        <v>0</v>
      </c>
      <c r="G62" s="208"/>
      <c r="H62" s="208"/>
      <c r="I62" s="105"/>
      <c r="J62" s="105"/>
      <c r="K62" s="105"/>
      <c r="L62" s="105"/>
      <c r="M62" s="105"/>
      <c r="N62" s="208">
        <f t="shared" si="9"/>
        <v>0</v>
      </c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29"/>
      <c r="AM62" s="138"/>
    </row>
    <row r="63" spans="1:39" x14ac:dyDescent="0.25">
      <c r="A63" s="204">
        <f t="shared" si="10"/>
        <v>14</v>
      </c>
      <c r="B63" s="112"/>
      <c r="C63" s="103"/>
      <c r="D63" s="121"/>
      <c r="E63" s="208">
        <f t="shared" si="7"/>
        <v>0</v>
      </c>
      <c r="F63" s="208">
        <f t="shared" si="8"/>
        <v>0</v>
      </c>
      <c r="G63" s="208"/>
      <c r="H63" s="208"/>
      <c r="I63" s="105"/>
      <c r="J63" s="105"/>
      <c r="K63" s="105"/>
      <c r="L63" s="105"/>
      <c r="M63" s="105"/>
      <c r="N63" s="208">
        <f t="shared" si="9"/>
        <v>0</v>
      </c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29"/>
      <c r="AM63" s="138"/>
    </row>
    <row r="64" spans="1:39" x14ac:dyDescent="0.25">
      <c r="A64" s="204">
        <f>1+A63</f>
        <v>15</v>
      </c>
      <c r="B64" s="112"/>
      <c r="C64" s="103"/>
      <c r="D64" s="121"/>
      <c r="E64" s="208">
        <f t="shared" si="7"/>
        <v>0</v>
      </c>
      <c r="F64" s="208">
        <f t="shared" si="8"/>
        <v>0</v>
      </c>
      <c r="G64" s="208"/>
      <c r="H64" s="208"/>
      <c r="I64" s="105"/>
      <c r="J64" s="105"/>
      <c r="K64" s="105"/>
      <c r="L64" s="105"/>
      <c r="M64" s="105"/>
      <c r="N64" s="208">
        <f>SUM(O64:AK64)</f>
        <v>0</v>
      </c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29"/>
      <c r="AM64" s="138"/>
    </row>
    <row r="65" spans="1:41" ht="31.5" customHeight="1" x14ac:dyDescent="0.25">
      <c r="A65" s="207">
        <f t="shared" ref="A65:A66" si="11">1+A64</f>
        <v>16</v>
      </c>
      <c r="B65" s="259" t="str">
        <f>'4.1'!B66:D66</f>
        <v>Month - Total Transfers from General Bank Account / Total des Transferts provenant du Compte Bancaire Général pour le Mois</v>
      </c>
      <c r="C65" s="260"/>
      <c r="D65" s="261"/>
      <c r="E65" s="208">
        <f>F65</f>
        <v>0</v>
      </c>
      <c r="F65" s="208">
        <f>G65</f>
        <v>0</v>
      </c>
      <c r="G65" s="208">
        <f>AJ37</f>
        <v>0</v>
      </c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12"/>
      <c r="AM65" s="138"/>
    </row>
    <row r="66" spans="1:41" ht="30.75" customHeight="1" x14ac:dyDescent="0.25">
      <c r="A66" s="207">
        <f t="shared" si="11"/>
        <v>17</v>
      </c>
      <c r="B66" s="232" t="str">
        <f>B36</f>
        <v>Month - Total Transfers from Investment / Total des Transferts provenant des Investissements pour le Mois</v>
      </c>
      <c r="C66" s="233"/>
      <c r="D66" s="234"/>
      <c r="E66" s="209">
        <f>F66</f>
        <v>0</v>
      </c>
      <c r="F66" s="209">
        <f>H66</f>
        <v>0</v>
      </c>
      <c r="G66" s="209"/>
      <c r="H66" s="209">
        <f>'3.0'!N11</f>
        <v>0</v>
      </c>
      <c r="I66" s="208"/>
      <c r="J66" s="208"/>
      <c r="K66" s="208"/>
      <c r="L66" s="208"/>
      <c r="M66" s="208"/>
      <c r="N66" s="214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12"/>
      <c r="AM66" s="138"/>
    </row>
    <row r="67" spans="1:41" ht="15.75" thickBot="1" x14ac:dyDescent="0.3">
      <c r="A67" s="235" t="s">
        <v>0</v>
      </c>
      <c r="B67" s="236"/>
      <c r="C67" s="236"/>
      <c r="D67" s="237"/>
      <c r="E67" s="210">
        <f>+E64+F65+F66</f>
        <v>0</v>
      </c>
      <c r="F67" s="211">
        <f t="shared" ref="F67:AK67" si="12">SUM(F50:F66)</f>
        <v>0</v>
      </c>
      <c r="G67" s="211">
        <f t="shared" si="12"/>
        <v>0</v>
      </c>
      <c r="H67" s="211">
        <f t="shared" si="12"/>
        <v>0</v>
      </c>
      <c r="I67" s="211">
        <f t="shared" si="12"/>
        <v>0</v>
      </c>
      <c r="J67" s="211">
        <f t="shared" si="12"/>
        <v>0</v>
      </c>
      <c r="K67" s="211">
        <f t="shared" si="12"/>
        <v>0</v>
      </c>
      <c r="L67" s="211">
        <f t="shared" si="12"/>
        <v>0</v>
      </c>
      <c r="M67" s="211"/>
      <c r="N67" s="211">
        <f>SUM(N50:N66)</f>
        <v>0</v>
      </c>
      <c r="O67" s="211">
        <f t="shared" si="12"/>
        <v>0</v>
      </c>
      <c r="P67" s="211">
        <f t="shared" si="12"/>
        <v>0</v>
      </c>
      <c r="Q67" s="211">
        <f t="shared" si="12"/>
        <v>0</v>
      </c>
      <c r="R67" s="211">
        <f t="shared" si="12"/>
        <v>0</v>
      </c>
      <c r="S67" s="211">
        <f t="shared" si="12"/>
        <v>0</v>
      </c>
      <c r="T67" s="211">
        <f t="shared" si="12"/>
        <v>0</v>
      </c>
      <c r="U67" s="211">
        <f t="shared" si="12"/>
        <v>0</v>
      </c>
      <c r="V67" s="211">
        <f t="shared" si="12"/>
        <v>0</v>
      </c>
      <c r="W67" s="211">
        <f t="shared" si="12"/>
        <v>0</v>
      </c>
      <c r="X67" s="211">
        <f t="shared" si="12"/>
        <v>0</v>
      </c>
      <c r="Y67" s="211">
        <f t="shared" si="12"/>
        <v>0</v>
      </c>
      <c r="Z67" s="211">
        <f t="shared" si="12"/>
        <v>0</v>
      </c>
      <c r="AA67" s="211">
        <f t="shared" si="12"/>
        <v>0</v>
      </c>
      <c r="AB67" s="211">
        <f t="shared" si="12"/>
        <v>0</v>
      </c>
      <c r="AC67" s="211">
        <f t="shared" si="12"/>
        <v>0</v>
      </c>
      <c r="AD67" s="211">
        <f t="shared" si="12"/>
        <v>0</v>
      </c>
      <c r="AE67" s="211">
        <f t="shared" si="12"/>
        <v>0</v>
      </c>
      <c r="AF67" s="211">
        <f t="shared" si="12"/>
        <v>0</v>
      </c>
      <c r="AG67" s="211">
        <f t="shared" si="12"/>
        <v>0</v>
      </c>
      <c r="AH67" s="211">
        <f t="shared" si="12"/>
        <v>0</v>
      </c>
      <c r="AI67" s="211">
        <f t="shared" si="12"/>
        <v>0</v>
      </c>
      <c r="AJ67" s="211">
        <f t="shared" si="12"/>
        <v>0</v>
      </c>
      <c r="AK67" s="211">
        <f t="shared" si="12"/>
        <v>0</v>
      </c>
      <c r="AL67" s="213"/>
      <c r="AM67" s="138"/>
    </row>
    <row r="68" spans="1:41" x14ac:dyDescent="0.25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8"/>
      <c r="AN68" s="133"/>
      <c r="AO68" s="133"/>
    </row>
    <row r="69" spans="1:41" x14ac:dyDescent="0.25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8"/>
      <c r="AN69" s="133"/>
      <c r="AO69" s="133"/>
    </row>
    <row r="70" spans="1:41" x14ac:dyDescent="0.25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8"/>
      <c r="AN70" s="133"/>
      <c r="AO70" s="133"/>
    </row>
    <row r="71" spans="1:41" x14ac:dyDescent="0.25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</row>
    <row r="72" spans="1:41" x14ac:dyDescent="0.25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</row>
  </sheetData>
  <sheetProtection algorithmName="SHA-512" hashValue="moPTR4nmJFf8zov8zl4n7GBrGsMCElhQTn/EDptYec8bRmFB3JraOWEzdZEIpw82wvNIrQs9DqKdKNbUmZ6Xvg==" saltValue="zU2mh/kGNbdLY8S2FihPzw==" spinCount="100000" sheet="1" objects="1" scenarios="1" formatColumns="0" formatRows="0" selectLockedCells="1"/>
  <mergeCells count="12">
    <mergeCell ref="B66:D66"/>
    <mergeCell ref="A67:D67"/>
    <mergeCell ref="O47:AL47"/>
    <mergeCell ref="A2:AL2"/>
    <mergeCell ref="A4:AL4"/>
    <mergeCell ref="O7:AL7"/>
    <mergeCell ref="A42:AL42"/>
    <mergeCell ref="A44:AL44"/>
    <mergeCell ref="B36:D36"/>
    <mergeCell ref="A37:D37"/>
    <mergeCell ref="B35:D35"/>
    <mergeCell ref="B65:D65"/>
  </mergeCells>
  <pageMargins left="0.7" right="0.7" top="0.75" bottom="0.75" header="0.3" footer="0.3"/>
  <pageSetup paperSize="5" scale="60" orientation="landscape" r:id="rId1"/>
  <rowBreaks count="1" manualBreakCount="1">
    <brk id="39" max="16383" man="1"/>
  </rowBreaks>
  <ignoredErrors>
    <ignoredError sqref="F3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workbookViewId="0">
      <selection activeCell="G10" sqref="G10"/>
    </sheetView>
  </sheetViews>
  <sheetFormatPr defaultColWidth="9.140625" defaultRowHeight="15" x14ac:dyDescent="0.25"/>
  <cols>
    <col min="1" max="1" width="16.7109375" customWidth="1"/>
    <col min="2" max="2" width="14.85546875" customWidth="1"/>
    <col min="3" max="3" width="21.28515625" customWidth="1"/>
    <col min="4" max="4" width="15.140625" customWidth="1"/>
    <col min="5" max="5" width="18.140625" customWidth="1"/>
    <col min="6" max="6" width="11.7109375" customWidth="1"/>
    <col min="7" max="7" width="14.42578125" customWidth="1"/>
  </cols>
  <sheetData>
    <row r="2" spans="1:25" ht="23.25" x14ac:dyDescent="0.35">
      <c r="A2" s="34" t="s">
        <v>200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23.25" x14ac:dyDescent="0.35">
      <c r="A3" s="17" t="s">
        <v>20</v>
      </c>
      <c r="B3" s="25">
        <f>+'5.2'!B3</f>
        <v>0</v>
      </c>
      <c r="C3" s="34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3.25" x14ac:dyDescent="0.35">
      <c r="A4" s="34" t="str">
        <f>'4.2'!A4</f>
        <v>BANK RECONCILIATION / CONCILIATION BANCAIRE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23.25" x14ac:dyDescent="0.35">
      <c r="A5" s="34" t="s">
        <v>24</v>
      </c>
      <c r="B5" s="34"/>
      <c r="C5" s="34">
        <f>+'5.2'!C5</f>
        <v>2020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ht="23.25" x14ac:dyDescent="0.35">
      <c r="A6" s="34" t="s">
        <v>102</v>
      </c>
      <c r="C6" s="34">
        <f>+C5</f>
        <v>2020</v>
      </c>
      <c r="D6" s="34"/>
    </row>
    <row r="8" spans="1:25" ht="18.75" x14ac:dyDescent="0.3">
      <c r="B8" s="1"/>
      <c r="C8" s="1"/>
    </row>
    <row r="10" spans="1:25" ht="42.75" customHeight="1" x14ac:dyDescent="0.25">
      <c r="B10" s="262" t="s">
        <v>110</v>
      </c>
      <c r="C10" s="264"/>
      <c r="D10" s="264"/>
      <c r="E10" s="264"/>
      <c r="F10" s="4"/>
      <c r="G10" s="114"/>
    </row>
    <row r="11" spans="1:25" x14ac:dyDescent="0.25">
      <c r="F11" s="4"/>
      <c r="G11" s="4"/>
    </row>
    <row r="12" spans="1:25" ht="30" x14ac:dyDescent="0.25">
      <c r="B12" s="262" t="s">
        <v>106</v>
      </c>
      <c r="C12" s="262"/>
      <c r="D12" s="40"/>
      <c r="E12" s="41" t="s">
        <v>107</v>
      </c>
      <c r="F12" s="42" t="s">
        <v>108</v>
      </c>
      <c r="G12" s="4"/>
    </row>
    <row r="13" spans="1:25" x14ac:dyDescent="0.25">
      <c r="B13" s="263" t="s">
        <v>109</v>
      </c>
      <c r="C13" s="263"/>
      <c r="D13" s="35"/>
      <c r="E13" s="115"/>
      <c r="F13" s="116"/>
      <c r="G13" s="4"/>
    </row>
    <row r="14" spans="1:25" x14ac:dyDescent="0.25">
      <c r="B14" s="263"/>
      <c r="C14" s="263"/>
      <c r="D14" s="35"/>
      <c r="E14" s="117"/>
      <c r="F14" s="118"/>
      <c r="G14" s="4"/>
    </row>
    <row r="15" spans="1:25" x14ac:dyDescent="0.25">
      <c r="B15" s="263"/>
      <c r="C15" s="263"/>
      <c r="D15" s="35"/>
      <c r="E15" s="117"/>
      <c r="F15" s="118"/>
      <c r="G15" s="4"/>
    </row>
    <row r="16" spans="1:25" x14ac:dyDescent="0.25">
      <c r="B16" s="263"/>
      <c r="C16" s="263"/>
      <c r="D16" s="35"/>
      <c r="E16" s="117"/>
      <c r="F16" s="118"/>
      <c r="G16" s="4"/>
    </row>
    <row r="17" spans="2:7" x14ac:dyDescent="0.25">
      <c r="B17" s="263"/>
      <c r="C17" s="263"/>
      <c r="D17" s="35"/>
      <c r="E17" s="117"/>
      <c r="F17" s="118"/>
      <c r="G17" s="4"/>
    </row>
    <row r="18" spans="2:7" x14ac:dyDescent="0.25">
      <c r="B18" s="263"/>
      <c r="C18" s="263"/>
      <c r="D18" s="35"/>
      <c r="E18" s="117"/>
      <c r="F18" s="118"/>
      <c r="G18" s="4"/>
    </row>
    <row r="19" spans="2:7" x14ac:dyDescent="0.25">
      <c r="B19" s="263"/>
      <c r="C19" s="263"/>
      <c r="D19" s="35"/>
      <c r="E19" s="117"/>
      <c r="F19" s="118"/>
      <c r="G19" s="4"/>
    </row>
    <row r="20" spans="2:7" x14ac:dyDescent="0.25">
      <c r="B20" s="263"/>
      <c r="C20" s="263"/>
      <c r="D20" s="35"/>
      <c r="E20" s="117"/>
      <c r="F20" s="118"/>
      <c r="G20" s="4"/>
    </row>
    <row r="21" spans="2:7" x14ac:dyDescent="0.25">
      <c r="B21" s="263"/>
      <c r="C21" s="263"/>
      <c r="D21" s="35"/>
      <c r="E21" s="117"/>
      <c r="F21" s="118"/>
      <c r="G21" s="4"/>
    </row>
    <row r="22" spans="2:7" x14ac:dyDescent="0.25">
      <c r="B22" s="263"/>
      <c r="C22" s="263"/>
      <c r="D22" s="35"/>
      <c r="E22" s="119"/>
      <c r="F22" s="120"/>
      <c r="G22" s="4"/>
    </row>
    <row r="23" spans="2:7" x14ac:dyDescent="0.25">
      <c r="F23" s="4">
        <f>SUM(F13:F22)</f>
        <v>0</v>
      </c>
      <c r="G23" s="4">
        <f>-F23</f>
        <v>0</v>
      </c>
    </row>
    <row r="24" spans="2:7" x14ac:dyDescent="0.25">
      <c r="F24" s="4"/>
      <c r="G24" s="4"/>
    </row>
    <row r="25" spans="2:7" ht="30" x14ac:dyDescent="0.25">
      <c r="B25" s="262" t="s">
        <v>111</v>
      </c>
      <c r="C25" s="262"/>
      <c r="D25" s="2"/>
      <c r="E25" s="15" t="s">
        <v>19</v>
      </c>
      <c r="F25" s="42" t="s">
        <v>108</v>
      </c>
      <c r="G25" s="4"/>
    </row>
    <row r="26" spans="2:7" x14ac:dyDescent="0.25">
      <c r="B26" s="263" t="s">
        <v>109</v>
      </c>
      <c r="C26" s="263"/>
      <c r="D26" s="35"/>
      <c r="E26" s="115"/>
      <c r="F26" s="116"/>
      <c r="G26" s="4"/>
    </row>
    <row r="27" spans="2:7" x14ac:dyDescent="0.25">
      <c r="B27" s="263"/>
      <c r="C27" s="263"/>
      <c r="D27" s="35"/>
      <c r="E27" s="117"/>
      <c r="F27" s="118"/>
      <c r="G27" s="4"/>
    </row>
    <row r="28" spans="2:7" x14ac:dyDescent="0.25">
      <c r="B28" s="263"/>
      <c r="C28" s="263"/>
      <c r="D28" s="35"/>
      <c r="E28" s="117"/>
      <c r="F28" s="118"/>
      <c r="G28" s="4"/>
    </row>
    <row r="29" spans="2:7" x14ac:dyDescent="0.25">
      <c r="B29" s="263"/>
      <c r="C29" s="263"/>
      <c r="D29" s="35"/>
      <c r="E29" s="117"/>
      <c r="F29" s="118"/>
      <c r="G29" s="4"/>
    </row>
    <row r="30" spans="2:7" x14ac:dyDescent="0.25">
      <c r="B30" s="263"/>
      <c r="C30" s="263"/>
      <c r="D30" s="35"/>
      <c r="E30" s="117"/>
      <c r="F30" s="118"/>
      <c r="G30" s="4"/>
    </row>
    <row r="31" spans="2:7" x14ac:dyDescent="0.25">
      <c r="B31" s="263"/>
      <c r="C31" s="263"/>
      <c r="D31" s="35"/>
      <c r="E31" s="117"/>
      <c r="F31" s="118"/>
      <c r="G31" s="4"/>
    </row>
    <row r="32" spans="2:7" x14ac:dyDescent="0.25">
      <c r="B32" s="263"/>
      <c r="C32" s="263"/>
      <c r="D32" s="35"/>
      <c r="E32" s="117"/>
      <c r="F32" s="118"/>
      <c r="G32" s="4"/>
    </row>
    <row r="33" spans="1:8" x14ac:dyDescent="0.25">
      <c r="B33" s="263"/>
      <c r="C33" s="263"/>
      <c r="D33" s="35"/>
      <c r="E33" s="119"/>
      <c r="F33" s="120"/>
      <c r="G33" s="4"/>
    </row>
    <row r="34" spans="1:8" x14ac:dyDescent="0.25">
      <c r="F34" s="4">
        <f>SUM(F26:F33)</f>
        <v>0</v>
      </c>
      <c r="G34" s="4">
        <f>+F34</f>
        <v>0</v>
      </c>
    </row>
    <row r="35" spans="1:8" x14ac:dyDescent="0.25">
      <c r="F35" s="4"/>
      <c r="G35" s="7"/>
    </row>
    <row r="36" spans="1:8" x14ac:dyDescent="0.25">
      <c r="F36" s="4"/>
      <c r="G36" s="4"/>
    </row>
    <row r="37" spans="1:8" ht="30" customHeight="1" thickBot="1" x14ac:dyDescent="0.3">
      <c r="B37" s="262" t="s">
        <v>112</v>
      </c>
      <c r="C37" s="262"/>
      <c r="D37" s="262"/>
      <c r="F37" s="4"/>
      <c r="G37" s="6">
        <f>+G10+G23+G34</f>
        <v>0</v>
      </c>
    </row>
    <row r="38" spans="1:8" ht="15.75" thickTop="1" x14ac:dyDescent="0.25">
      <c r="F38" s="4"/>
      <c r="G38" s="4"/>
    </row>
    <row r="39" spans="1:8" ht="30.75" customHeight="1" thickBot="1" x14ac:dyDescent="0.3">
      <c r="B39" s="262" t="s">
        <v>113</v>
      </c>
      <c r="C39" s="262"/>
      <c r="D39" s="262"/>
      <c r="F39" s="4"/>
      <c r="G39" s="6">
        <f>+'6.1'!E37</f>
        <v>0</v>
      </c>
    </row>
    <row r="40" spans="1:8" ht="15.75" thickTop="1" x14ac:dyDescent="0.25">
      <c r="F40" s="4"/>
      <c r="G40" s="4"/>
    </row>
    <row r="41" spans="1:8" ht="29.25" customHeight="1" thickBot="1" x14ac:dyDescent="0.3">
      <c r="B41" s="262" t="s">
        <v>114</v>
      </c>
      <c r="C41" s="262"/>
      <c r="D41" s="262"/>
      <c r="E41" s="2"/>
      <c r="F41" s="5"/>
      <c r="G41" s="6">
        <f>+G37-G39</f>
        <v>0</v>
      </c>
    </row>
    <row r="42" spans="1:8" ht="15.75" thickTop="1" x14ac:dyDescent="0.25"/>
    <row r="45" spans="1:8" x14ac:dyDescent="0.25">
      <c r="A45" s="59"/>
      <c r="B45" s="26"/>
      <c r="C45" s="26"/>
      <c r="D45" s="26"/>
      <c r="E45" s="26"/>
      <c r="F45" s="26"/>
      <c r="G45" s="26"/>
      <c r="H45" s="26"/>
    </row>
    <row r="46" spans="1:8" x14ac:dyDescent="0.25">
      <c r="A46" s="59"/>
      <c r="B46" s="59"/>
      <c r="C46" s="26"/>
      <c r="D46" s="26"/>
      <c r="E46" s="26"/>
      <c r="F46" s="59"/>
      <c r="G46" s="26"/>
      <c r="H46" s="26"/>
    </row>
  </sheetData>
  <sheetProtection algorithmName="SHA-512" hashValue="Yc8m0E1hVPAFySClCbjSSBsINLUQeRY58wmfdYpxCqz4X6kEZtB9Z/yOGUCau3WrgHLnkymoJuvjEAVrwupAew==" saltValue="7LOiKu62pFhrXv+BZrhqrg==" spinCount="100000" sheet="1" objects="1" scenarios="1" formatColumns="0" formatRows="0" selectLockedCells="1"/>
  <mergeCells count="8">
    <mergeCell ref="B41:D41"/>
    <mergeCell ref="B13:C22"/>
    <mergeCell ref="B26:C33"/>
    <mergeCell ref="B10:E10"/>
    <mergeCell ref="B12:C12"/>
    <mergeCell ref="B25:C25"/>
    <mergeCell ref="B37:D37"/>
    <mergeCell ref="B39:D39"/>
  </mergeCells>
  <pageMargins left="0.7" right="0.7" top="0.75" bottom="0.75" header="0.3" footer="0.3"/>
  <pageSetup scale="7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workbookViewId="0">
      <selection activeCell="G10" sqref="G10"/>
    </sheetView>
  </sheetViews>
  <sheetFormatPr defaultColWidth="9.140625" defaultRowHeight="15" x14ac:dyDescent="0.25"/>
  <cols>
    <col min="1" max="1" width="16.7109375" customWidth="1"/>
    <col min="2" max="2" width="14.85546875" customWidth="1"/>
    <col min="3" max="3" width="21.28515625" customWidth="1"/>
    <col min="4" max="4" width="10.140625" customWidth="1"/>
    <col min="5" max="5" width="18.5703125" customWidth="1"/>
    <col min="6" max="6" width="13.7109375" customWidth="1"/>
    <col min="7" max="7" width="13.28515625" customWidth="1"/>
  </cols>
  <sheetData>
    <row r="2" spans="1:25" ht="23.25" x14ac:dyDescent="0.35">
      <c r="A2" s="45" t="s">
        <v>200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23.25" x14ac:dyDescent="0.35">
      <c r="A3" s="17" t="s">
        <v>20</v>
      </c>
      <c r="B3" s="25">
        <f>+'5.2'!B3</f>
        <v>0</v>
      </c>
      <c r="C3" s="45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47.25" customHeight="1" x14ac:dyDescent="0.35">
      <c r="A4" s="265" t="str">
        <f>'4.3'!A4</f>
        <v>BANK RECONCILIATION - OTHER BANK ACCOUNT / CONCILIATION BANCAIRE - AUTRE COMPTE BANCAIRE</v>
      </c>
      <c r="B4" s="265"/>
      <c r="C4" s="265"/>
      <c r="D4" s="265"/>
      <c r="E4" s="265"/>
      <c r="F4" s="265"/>
      <c r="G4" s="26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ht="23.25" x14ac:dyDescent="0.35">
      <c r="A5" s="45" t="s">
        <v>24</v>
      </c>
      <c r="B5" s="45"/>
      <c r="C5" s="45">
        <f>+'5.2'!C5</f>
        <v>2020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ht="23.25" x14ac:dyDescent="0.35">
      <c r="A6" s="45" t="s">
        <v>102</v>
      </c>
      <c r="C6" s="45">
        <f>+C5</f>
        <v>2020</v>
      </c>
      <c r="D6" s="45"/>
    </row>
    <row r="8" spans="1:25" ht="18.75" x14ac:dyDescent="0.3">
      <c r="B8" s="1"/>
      <c r="C8" s="1"/>
    </row>
    <row r="10" spans="1:25" ht="42.75" customHeight="1" x14ac:dyDescent="0.25">
      <c r="B10" s="262" t="s">
        <v>110</v>
      </c>
      <c r="C10" s="264"/>
      <c r="D10" s="264"/>
      <c r="E10" s="264"/>
      <c r="F10" s="4"/>
      <c r="G10" s="114"/>
    </row>
    <row r="11" spans="1:25" x14ac:dyDescent="0.25">
      <c r="F11" s="4"/>
      <c r="G11" s="4"/>
    </row>
    <row r="12" spans="1:25" ht="30" x14ac:dyDescent="0.25">
      <c r="B12" s="262" t="s">
        <v>106</v>
      </c>
      <c r="C12" s="262"/>
      <c r="D12" s="40"/>
      <c r="E12" s="41" t="s">
        <v>107</v>
      </c>
      <c r="F12" s="42" t="s">
        <v>108</v>
      </c>
      <c r="G12" s="4"/>
    </row>
    <row r="13" spans="1:25" x14ac:dyDescent="0.25">
      <c r="B13" s="263" t="s">
        <v>109</v>
      </c>
      <c r="C13" s="263"/>
      <c r="D13" s="35"/>
      <c r="E13" s="115"/>
      <c r="F13" s="116"/>
      <c r="G13" s="4"/>
    </row>
    <row r="14" spans="1:25" x14ac:dyDescent="0.25">
      <c r="B14" s="263"/>
      <c r="C14" s="263"/>
      <c r="D14" s="35"/>
      <c r="E14" s="117"/>
      <c r="F14" s="118"/>
      <c r="G14" s="4"/>
    </row>
    <row r="15" spans="1:25" x14ac:dyDescent="0.25">
      <c r="B15" s="263"/>
      <c r="C15" s="263"/>
      <c r="D15" s="35"/>
      <c r="E15" s="117"/>
      <c r="F15" s="118"/>
      <c r="G15" s="4"/>
    </row>
    <row r="16" spans="1:25" x14ac:dyDescent="0.25">
      <c r="B16" s="263"/>
      <c r="C16" s="263"/>
      <c r="D16" s="35"/>
      <c r="E16" s="117"/>
      <c r="F16" s="118"/>
      <c r="G16" s="4"/>
    </row>
    <row r="17" spans="2:7" x14ac:dyDescent="0.25">
      <c r="B17" s="263"/>
      <c r="C17" s="263"/>
      <c r="D17" s="35"/>
      <c r="E17" s="117"/>
      <c r="F17" s="118"/>
      <c r="G17" s="4"/>
    </row>
    <row r="18" spans="2:7" x14ac:dyDescent="0.25">
      <c r="B18" s="263"/>
      <c r="C18" s="263"/>
      <c r="D18" s="35"/>
      <c r="E18" s="117"/>
      <c r="F18" s="118"/>
      <c r="G18" s="4"/>
    </row>
    <row r="19" spans="2:7" x14ac:dyDescent="0.25">
      <c r="B19" s="263"/>
      <c r="C19" s="263"/>
      <c r="D19" s="35"/>
      <c r="E19" s="117"/>
      <c r="F19" s="118"/>
      <c r="G19" s="4"/>
    </row>
    <row r="20" spans="2:7" x14ac:dyDescent="0.25">
      <c r="B20" s="263"/>
      <c r="C20" s="263"/>
      <c r="D20" s="35"/>
      <c r="E20" s="117"/>
      <c r="F20" s="118"/>
      <c r="G20" s="4"/>
    </row>
    <row r="21" spans="2:7" x14ac:dyDescent="0.25">
      <c r="B21" s="263"/>
      <c r="C21" s="263"/>
      <c r="D21" s="35"/>
      <c r="E21" s="117"/>
      <c r="F21" s="118"/>
      <c r="G21" s="4"/>
    </row>
    <row r="22" spans="2:7" x14ac:dyDescent="0.25">
      <c r="B22" s="263"/>
      <c r="C22" s="263"/>
      <c r="D22" s="35"/>
      <c r="E22" s="119"/>
      <c r="F22" s="120"/>
      <c r="G22" s="4"/>
    </row>
    <row r="23" spans="2:7" x14ac:dyDescent="0.25">
      <c r="F23" s="4">
        <f>SUM(F13:F22)</f>
        <v>0</v>
      </c>
      <c r="G23" s="4">
        <f>-F23</f>
        <v>0</v>
      </c>
    </row>
    <row r="24" spans="2:7" x14ac:dyDescent="0.25">
      <c r="F24" s="4"/>
      <c r="G24" s="4"/>
    </row>
    <row r="25" spans="2:7" ht="30" x14ac:dyDescent="0.25">
      <c r="B25" s="262" t="s">
        <v>111</v>
      </c>
      <c r="C25" s="262"/>
      <c r="D25" s="2"/>
      <c r="E25" s="15" t="s">
        <v>19</v>
      </c>
      <c r="F25" s="42" t="s">
        <v>108</v>
      </c>
      <c r="G25" s="4"/>
    </row>
    <row r="26" spans="2:7" x14ac:dyDescent="0.25">
      <c r="B26" s="263" t="s">
        <v>109</v>
      </c>
      <c r="C26" s="263"/>
      <c r="D26" s="35"/>
      <c r="E26" s="115"/>
      <c r="F26" s="116"/>
      <c r="G26" s="4"/>
    </row>
    <row r="27" spans="2:7" x14ac:dyDescent="0.25">
      <c r="B27" s="263"/>
      <c r="C27" s="263"/>
      <c r="D27" s="35"/>
      <c r="E27" s="117"/>
      <c r="F27" s="118"/>
      <c r="G27" s="4"/>
    </row>
    <row r="28" spans="2:7" x14ac:dyDescent="0.25">
      <c r="B28" s="263"/>
      <c r="C28" s="263"/>
      <c r="D28" s="35"/>
      <c r="E28" s="117"/>
      <c r="F28" s="118"/>
      <c r="G28" s="4"/>
    </row>
    <row r="29" spans="2:7" x14ac:dyDescent="0.25">
      <c r="B29" s="263"/>
      <c r="C29" s="263"/>
      <c r="D29" s="35"/>
      <c r="E29" s="117"/>
      <c r="F29" s="118"/>
      <c r="G29" s="4"/>
    </row>
    <row r="30" spans="2:7" x14ac:dyDescent="0.25">
      <c r="B30" s="263"/>
      <c r="C30" s="263"/>
      <c r="D30" s="35"/>
      <c r="E30" s="117"/>
      <c r="F30" s="118"/>
      <c r="G30" s="4"/>
    </row>
    <row r="31" spans="2:7" x14ac:dyDescent="0.25">
      <c r="B31" s="263"/>
      <c r="C31" s="263"/>
      <c r="D31" s="35"/>
      <c r="E31" s="117"/>
      <c r="F31" s="118"/>
      <c r="G31" s="4"/>
    </row>
    <row r="32" spans="2:7" x14ac:dyDescent="0.25">
      <c r="B32" s="263"/>
      <c r="C32" s="263"/>
      <c r="D32" s="35"/>
      <c r="E32" s="117"/>
      <c r="F32" s="118"/>
      <c r="G32" s="4"/>
    </row>
    <row r="33" spans="1:8" x14ac:dyDescent="0.25">
      <c r="B33" s="263"/>
      <c r="C33" s="263"/>
      <c r="D33" s="35"/>
      <c r="E33" s="119"/>
      <c r="F33" s="120"/>
      <c r="G33" s="4"/>
    </row>
    <row r="34" spans="1:8" x14ac:dyDescent="0.25">
      <c r="F34" s="4">
        <f>SUM(F26:F33)</f>
        <v>0</v>
      </c>
      <c r="G34" s="4">
        <f>+F34</f>
        <v>0</v>
      </c>
    </row>
    <row r="35" spans="1:8" x14ac:dyDescent="0.25">
      <c r="F35" s="4"/>
      <c r="G35" s="7"/>
    </row>
    <row r="36" spans="1:8" x14ac:dyDescent="0.25">
      <c r="F36" s="4"/>
      <c r="G36" s="4"/>
    </row>
    <row r="37" spans="1:8" ht="32.25" customHeight="1" thickBot="1" x14ac:dyDescent="0.3">
      <c r="B37" s="262" t="s">
        <v>112</v>
      </c>
      <c r="C37" s="262"/>
      <c r="D37" s="262"/>
      <c r="F37" s="4"/>
      <c r="G37" s="6">
        <f>+G10+G23+G34</f>
        <v>0</v>
      </c>
    </row>
    <row r="38" spans="1:8" ht="15.75" thickTop="1" x14ac:dyDescent="0.25">
      <c r="F38" s="4"/>
      <c r="G38" s="4"/>
    </row>
    <row r="39" spans="1:8" ht="31.5" customHeight="1" thickBot="1" x14ac:dyDescent="0.3">
      <c r="B39" s="262" t="s">
        <v>113</v>
      </c>
      <c r="C39" s="262"/>
      <c r="D39" s="262"/>
      <c r="F39" s="4"/>
      <c r="G39" s="6">
        <f>'6.1'!E67</f>
        <v>0</v>
      </c>
    </row>
    <row r="40" spans="1:8" ht="15.75" thickTop="1" x14ac:dyDescent="0.25">
      <c r="F40" s="4"/>
      <c r="G40" s="4"/>
    </row>
    <row r="41" spans="1:8" ht="31.5" customHeight="1" thickBot="1" x14ac:dyDescent="0.3">
      <c r="B41" s="262" t="s">
        <v>114</v>
      </c>
      <c r="C41" s="262"/>
      <c r="D41" s="262"/>
      <c r="E41" s="2"/>
      <c r="F41" s="5"/>
      <c r="G41" s="6">
        <f>+G37-G39</f>
        <v>0</v>
      </c>
    </row>
    <row r="42" spans="1:8" ht="15.75" thickTop="1" x14ac:dyDescent="0.25"/>
    <row r="45" spans="1:8" x14ac:dyDescent="0.25">
      <c r="A45" s="59"/>
      <c r="B45" s="26"/>
      <c r="C45" s="26"/>
      <c r="D45" s="26"/>
      <c r="E45" s="26"/>
      <c r="F45" s="26"/>
      <c r="G45" s="26"/>
      <c r="H45" s="26"/>
    </row>
    <row r="46" spans="1:8" x14ac:dyDescent="0.25">
      <c r="A46" s="59"/>
      <c r="B46" s="59"/>
      <c r="C46" s="26"/>
      <c r="D46" s="26"/>
      <c r="E46" s="26"/>
      <c r="F46" s="59"/>
      <c r="G46" s="26"/>
      <c r="H46" s="26"/>
    </row>
  </sheetData>
  <sheetProtection algorithmName="SHA-512" hashValue="Yj+2SzHKMMILedUAmNjlIyTp9O215Cq3TPNVXGGVOabbiZ7lP3mWLEPEBbmeuXWs5YCiK0VIQ5dtqNZcYENVbA==" saltValue="hIxIK9AvSZrwSpw086fPuA==" spinCount="100000" sheet="1" objects="1" scenarios="1" formatColumns="0" formatRows="0" selectLockedCells="1"/>
  <mergeCells count="9">
    <mergeCell ref="A4:G4"/>
    <mergeCell ref="B39:D39"/>
    <mergeCell ref="B41:D41"/>
    <mergeCell ref="B10:E10"/>
    <mergeCell ref="B12:C12"/>
    <mergeCell ref="B13:C22"/>
    <mergeCell ref="B25:C25"/>
    <mergeCell ref="B26:C33"/>
    <mergeCell ref="B37:D37"/>
  </mergeCells>
  <pageMargins left="0.7" right="0.7" top="0.75" bottom="0.75" header="0.3" footer="0.3"/>
  <pageSetup scale="7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workbookViewId="0"/>
  </sheetViews>
  <sheetFormatPr defaultColWidth="9.140625" defaultRowHeight="15" x14ac:dyDescent="0.25"/>
  <cols>
    <col min="1" max="1" width="9.7109375" customWidth="1"/>
    <col min="2" max="2" width="8.5703125" customWidth="1"/>
    <col min="3" max="3" width="11.7109375" customWidth="1"/>
    <col min="4" max="4" width="31.7109375" customWidth="1"/>
    <col min="6" max="6" width="7.85546875" customWidth="1"/>
    <col min="7" max="7" width="16.7109375" customWidth="1"/>
    <col min="8" max="8" width="19.140625" bestFit="1" customWidth="1"/>
  </cols>
  <sheetData>
    <row r="1" spans="1:24" ht="23.25" x14ac:dyDescent="0.35">
      <c r="A1" s="17" t="s">
        <v>200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23.25" x14ac:dyDescent="0.35">
      <c r="A2" s="17" t="s">
        <v>20</v>
      </c>
      <c r="B2" s="17"/>
      <c r="C2" s="16">
        <f>+'5.4'!C3</f>
        <v>0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23.25" x14ac:dyDescent="0.35">
      <c r="A3" s="17" t="s">
        <v>76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23.25" x14ac:dyDescent="0.35">
      <c r="A4" s="34" t="s">
        <v>24</v>
      </c>
      <c r="B4" s="34"/>
      <c r="C4" s="34"/>
      <c r="D4" s="34">
        <f>+'5.4'!D5</f>
        <v>2020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ht="23.25" x14ac:dyDescent="0.35">
      <c r="A5" s="34" t="s">
        <v>102</v>
      </c>
      <c r="D5" s="34">
        <f>+D4</f>
        <v>2020</v>
      </c>
    </row>
    <row r="6" spans="1:24" x14ac:dyDescent="0.25">
      <c r="G6" s="268" t="s">
        <v>78</v>
      </c>
      <c r="H6" s="268" t="s">
        <v>100</v>
      </c>
    </row>
    <row r="7" spans="1:24" ht="93" customHeight="1" x14ac:dyDescent="0.25">
      <c r="G7" s="269"/>
      <c r="H7" s="269"/>
    </row>
    <row r="8" spans="1:24" ht="21" x14ac:dyDescent="0.35">
      <c r="B8" s="9" t="s">
        <v>79</v>
      </c>
      <c r="C8" s="9"/>
    </row>
    <row r="10" spans="1:24" ht="18.75" x14ac:dyDescent="0.3">
      <c r="B10" s="10" t="s">
        <v>41</v>
      </c>
      <c r="C10" s="10"/>
      <c r="D10" s="10"/>
      <c r="E10" s="10"/>
      <c r="F10" s="10"/>
      <c r="G10" s="11">
        <f>(+'6.1'!I37)+('6.1'!I67)</f>
        <v>0</v>
      </c>
      <c r="H10" s="11">
        <f>+G10+'5.4'!I11</f>
        <v>0</v>
      </c>
    </row>
    <row r="11" spans="1:24" ht="18.75" x14ac:dyDescent="0.3">
      <c r="B11" s="10" t="s">
        <v>80</v>
      </c>
      <c r="C11" s="10"/>
      <c r="D11" s="10"/>
      <c r="E11" s="10"/>
      <c r="F11" s="10"/>
      <c r="G11" s="11">
        <f>(+'6.1'!J37)+(+'6.1'!J67)</f>
        <v>0</v>
      </c>
      <c r="H11" s="11">
        <f>+G11+'5.4'!I12</f>
        <v>0</v>
      </c>
    </row>
    <row r="12" spans="1:24" ht="18.75" x14ac:dyDescent="0.3">
      <c r="B12" s="10" t="s">
        <v>81</v>
      </c>
      <c r="C12" s="10"/>
      <c r="D12" s="10"/>
      <c r="E12" s="10"/>
      <c r="F12" s="10"/>
      <c r="G12" s="11">
        <f>(+'6.1'!K37)+(+'6.1'!K67)+(+'3.0'!H11)</f>
        <v>0</v>
      </c>
      <c r="H12" s="11">
        <f>+G12+'5.4'!I13</f>
        <v>0</v>
      </c>
    </row>
    <row r="13" spans="1:24" ht="18.75" x14ac:dyDescent="0.3">
      <c r="B13" s="10" t="str">
        <f>'3.0'!I7</f>
        <v>Other Investment Income / Autres Revenus de placements</v>
      </c>
      <c r="C13" s="10"/>
      <c r="D13" s="10"/>
      <c r="E13" s="10"/>
      <c r="F13" s="10"/>
      <c r="G13" s="11">
        <f>'3.0'!I11</f>
        <v>0</v>
      </c>
      <c r="H13" s="11">
        <f>+G13+'5.4'!I14</f>
        <v>0</v>
      </c>
    </row>
    <row r="14" spans="1:24" ht="18.75" x14ac:dyDescent="0.3">
      <c r="B14" s="10" t="s">
        <v>43</v>
      </c>
      <c r="C14" s="10"/>
      <c r="D14" s="10"/>
      <c r="E14" s="10"/>
      <c r="F14" s="10"/>
      <c r="G14" s="11">
        <f>(+'6.1'!L37)+(+'6.1'!L67)+('2.0'!H11)+(+'3.0'!J11)</f>
        <v>0</v>
      </c>
      <c r="H14" s="11">
        <f>+G14+'5.4'!I15</f>
        <v>0</v>
      </c>
    </row>
    <row r="15" spans="1:24" ht="18.75" x14ac:dyDescent="0.3">
      <c r="B15" s="10"/>
      <c r="C15" s="10"/>
      <c r="D15" s="10"/>
      <c r="E15" s="10"/>
      <c r="F15" s="10"/>
      <c r="G15" s="12"/>
      <c r="H15" s="12"/>
    </row>
    <row r="16" spans="1:24" ht="18.75" x14ac:dyDescent="0.3">
      <c r="B16" s="10"/>
      <c r="C16" s="10"/>
      <c r="D16" s="10"/>
      <c r="E16" s="10"/>
      <c r="F16" s="10"/>
      <c r="G16" s="10"/>
      <c r="H16" s="10"/>
    </row>
    <row r="17" spans="2:9" ht="18.75" x14ac:dyDescent="0.3">
      <c r="B17" s="10" t="s">
        <v>82</v>
      </c>
      <c r="C17" s="10"/>
      <c r="D17" s="10"/>
      <c r="E17" s="10"/>
      <c r="F17" s="10"/>
      <c r="G17" s="13">
        <f>SUM(G10:G14)</f>
        <v>0</v>
      </c>
      <c r="H17" s="13">
        <f>SUM(H10:H14)</f>
        <v>0</v>
      </c>
    </row>
    <row r="18" spans="2:9" ht="18.75" x14ac:dyDescent="0.3">
      <c r="B18" s="10"/>
      <c r="C18" s="10"/>
      <c r="D18" s="10"/>
      <c r="E18" s="10"/>
      <c r="F18" s="10"/>
      <c r="G18" s="10"/>
      <c r="H18" s="10"/>
    </row>
    <row r="19" spans="2:9" ht="18.75" x14ac:dyDescent="0.3">
      <c r="D19" s="10"/>
      <c r="E19" s="10"/>
      <c r="F19" s="10"/>
      <c r="G19" s="10"/>
      <c r="H19" s="10"/>
    </row>
    <row r="20" spans="2:9" ht="21" x14ac:dyDescent="0.35">
      <c r="C20" s="9"/>
    </row>
    <row r="21" spans="2:9" ht="21" x14ac:dyDescent="0.35">
      <c r="B21" s="9" t="s">
        <v>83</v>
      </c>
    </row>
    <row r="22" spans="2:9" ht="18.75" x14ac:dyDescent="0.3">
      <c r="C22" s="10"/>
    </row>
    <row r="23" spans="2:9" ht="18.75" x14ac:dyDescent="0.3">
      <c r="B23" s="10" t="s">
        <v>84</v>
      </c>
      <c r="C23" s="10"/>
      <c r="D23" s="10"/>
      <c r="E23" s="10"/>
      <c r="F23" s="10"/>
      <c r="G23" s="11">
        <f>(+'6.1'!O37)+(+'6.1'!O67)+(+'2.0'!K11)</f>
        <v>0</v>
      </c>
      <c r="H23" s="11">
        <f>+G23+'5.4'!I23</f>
        <v>0</v>
      </c>
      <c r="I23" s="10"/>
    </row>
    <row r="24" spans="2:9" ht="18.75" x14ac:dyDescent="0.3">
      <c r="B24" s="10" t="s">
        <v>85</v>
      </c>
      <c r="C24" s="10"/>
      <c r="D24" s="10"/>
      <c r="E24" s="10"/>
      <c r="F24" s="10"/>
      <c r="G24" s="11">
        <f>(+'6.1'!P37)+(+'6.1'!P67)+(+'2.0'!L11)</f>
        <v>0</v>
      </c>
      <c r="H24" s="11">
        <f>+G24+'5.4'!I24</f>
        <v>0</v>
      </c>
      <c r="I24" s="10"/>
    </row>
    <row r="25" spans="2:9" ht="18.75" x14ac:dyDescent="0.3">
      <c r="B25" s="10" t="str">
        <f>'4.4'!B28</f>
        <v>Conferences &amp; Training / Conférences &amp; Formation</v>
      </c>
      <c r="C25" s="10"/>
      <c r="D25" s="10"/>
      <c r="E25" s="10"/>
      <c r="F25" s="10"/>
      <c r="G25" s="11">
        <f>(+'6.1'!Q37)+('6.1'!Q67)+(+'2.0'!M11)</f>
        <v>0</v>
      </c>
      <c r="H25" s="11">
        <f>+G25+'5.4'!I25</f>
        <v>0</v>
      </c>
      <c r="I25" s="10"/>
    </row>
    <row r="26" spans="2:9" ht="18.75" x14ac:dyDescent="0.3">
      <c r="B26" s="270" t="str">
        <f>'4.4'!B29</f>
        <v>Conventions &amp; Collective Bargaining / Conventions &amp; Négociation Collective</v>
      </c>
      <c r="C26" s="270"/>
      <c r="D26" s="270"/>
      <c r="E26" s="270"/>
      <c r="F26" s="270"/>
      <c r="G26" s="267">
        <f>('6.1'!R37)+(+'6.1'!R67)+('2.0'!N11)</f>
        <v>0</v>
      </c>
      <c r="H26" s="267">
        <f>+G26+'5.4'!I26</f>
        <v>0</v>
      </c>
      <c r="I26" s="10"/>
    </row>
    <row r="27" spans="2:9" ht="18.75" x14ac:dyDescent="0.3">
      <c r="B27" s="270"/>
      <c r="C27" s="270"/>
      <c r="D27" s="270"/>
      <c r="E27" s="270"/>
      <c r="F27" s="270"/>
      <c r="G27" s="267"/>
      <c r="H27" s="267"/>
      <c r="I27" s="10"/>
    </row>
    <row r="28" spans="2:9" ht="18.75" x14ac:dyDescent="0.3">
      <c r="B28" s="10" t="s">
        <v>48</v>
      </c>
      <c r="C28" s="10"/>
      <c r="D28" s="10"/>
      <c r="E28" s="10"/>
      <c r="F28" s="10"/>
      <c r="G28" s="11">
        <f>(+'6.1'!S37)+(+'6.1'!S67)+(+'2.0'!O11)</f>
        <v>0</v>
      </c>
      <c r="H28" s="11">
        <f>+G28+'5.4'!I28</f>
        <v>0</v>
      </c>
      <c r="I28" s="10"/>
    </row>
    <row r="29" spans="2:9" ht="18.75" x14ac:dyDescent="0.3">
      <c r="B29" s="10" t="s">
        <v>86</v>
      </c>
      <c r="C29" s="10"/>
      <c r="D29" s="10"/>
      <c r="E29" s="10"/>
      <c r="F29" s="10"/>
      <c r="G29" s="11">
        <f>(+'6.1'!T37)+(+'6.1'!T67)+(+'2.0'!P11)</f>
        <v>0</v>
      </c>
      <c r="H29" s="11">
        <f>+G29+'5.4'!I29</f>
        <v>0</v>
      </c>
      <c r="I29" s="10"/>
    </row>
    <row r="30" spans="2:9" ht="18.75" x14ac:dyDescent="0.3">
      <c r="B30" s="10" t="s">
        <v>87</v>
      </c>
      <c r="C30" s="10"/>
      <c r="D30" s="10"/>
      <c r="E30" s="10"/>
      <c r="F30" s="10"/>
      <c r="G30" s="11">
        <f>(+'6.1'!U37)+(+'6.1'!U67)+(+'2.0'!Q11)</f>
        <v>0</v>
      </c>
      <c r="H30" s="11">
        <f>+G30+'5.4'!I30</f>
        <v>0</v>
      </c>
      <c r="I30" s="10"/>
    </row>
    <row r="31" spans="2:9" ht="18.75" x14ac:dyDescent="0.3">
      <c r="B31" s="10" t="s">
        <v>88</v>
      </c>
      <c r="C31" s="10"/>
      <c r="D31" s="10"/>
      <c r="E31" s="10"/>
      <c r="F31" s="10"/>
      <c r="G31" s="11">
        <f>(+'6.1'!V37)+(+'6.1'!V67)+(+'2.0'!R11)</f>
        <v>0</v>
      </c>
      <c r="H31" s="11">
        <f>+G31+'5.4'!I31</f>
        <v>0</v>
      </c>
      <c r="I31" s="10"/>
    </row>
    <row r="32" spans="2:9" ht="18.75" x14ac:dyDescent="0.3">
      <c r="B32" s="10" t="s">
        <v>89</v>
      </c>
      <c r="C32" s="10"/>
      <c r="D32" s="10"/>
      <c r="E32" s="10"/>
      <c r="F32" s="10"/>
      <c r="G32" s="11">
        <f>(+'6.1'!W37)+(+'6.1'!W67)+(+'2.0'!S11)</f>
        <v>0</v>
      </c>
      <c r="H32" s="11">
        <f>+G32+'5.4'!I32</f>
        <v>0</v>
      </c>
      <c r="I32" s="10"/>
    </row>
    <row r="33" spans="2:9" ht="18.75" x14ac:dyDescent="0.3">
      <c r="B33" s="10" t="s">
        <v>90</v>
      </c>
      <c r="C33" s="10"/>
      <c r="D33" s="10"/>
      <c r="E33" s="10"/>
      <c r="F33" s="10"/>
      <c r="G33" s="11">
        <f>(+'6.1'!X37)+(+'6.1'!X67)+(+'2.0'!T11)</f>
        <v>0</v>
      </c>
      <c r="H33" s="11">
        <f>+G33+'5.4'!I33</f>
        <v>0</v>
      </c>
      <c r="I33" s="10"/>
    </row>
    <row r="34" spans="2:9" ht="18.75" x14ac:dyDescent="0.3">
      <c r="B34" s="10" t="s">
        <v>54</v>
      </c>
      <c r="C34" s="10"/>
      <c r="D34" s="10"/>
      <c r="E34" s="10"/>
      <c r="F34" s="10"/>
      <c r="G34" s="11">
        <f>(+'6.1'!Y37)+(+'6.1'!Y67)+(+'2.0'!U11)</f>
        <v>0</v>
      </c>
      <c r="H34" s="11">
        <f>+G34+'5.4'!I34</f>
        <v>0</v>
      </c>
      <c r="I34" s="10"/>
    </row>
    <row r="35" spans="2:9" ht="18.75" x14ac:dyDescent="0.3">
      <c r="B35" s="10" t="s">
        <v>91</v>
      </c>
      <c r="C35" s="10"/>
      <c r="D35" s="10"/>
      <c r="E35" s="10"/>
      <c r="F35" s="10"/>
      <c r="G35" s="11">
        <f>(+'6.1'!Z37)+(+'6.1'!Z67)+(+'2.0'!V11)</f>
        <v>0</v>
      </c>
      <c r="H35" s="11">
        <f>+G35+'5.4'!I35</f>
        <v>0</v>
      </c>
      <c r="I35" s="10"/>
    </row>
    <row r="36" spans="2:9" ht="18.75" x14ac:dyDescent="0.3">
      <c r="B36" s="10" t="s">
        <v>56</v>
      </c>
      <c r="C36" s="10"/>
      <c r="D36" s="10"/>
      <c r="E36" s="10"/>
      <c r="F36" s="10"/>
      <c r="G36" s="11">
        <f>(+'6.1'!AA37)+(+'6.1'!AA67)+(+'2.0'!W11)</f>
        <v>0</v>
      </c>
      <c r="H36" s="11">
        <f>+G36+'5.4'!I36</f>
        <v>0</v>
      </c>
      <c r="I36" s="10"/>
    </row>
    <row r="37" spans="2:9" ht="18.75" x14ac:dyDescent="0.3">
      <c r="B37" s="10" t="s">
        <v>92</v>
      </c>
      <c r="C37" s="10"/>
      <c r="D37" s="10"/>
      <c r="E37" s="10"/>
      <c r="F37" s="10"/>
      <c r="G37" s="11">
        <f>(+'6.1'!AB37)+(+'6.1'!AB67)+('2.0'!X11)</f>
        <v>0</v>
      </c>
      <c r="H37" s="11">
        <f>+G37+'5.4'!I37</f>
        <v>0</v>
      </c>
      <c r="I37" s="10"/>
    </row>
    <row r="38" spans="2:9" ht="18.75" x14ac:dyDescent="0.3">
      <c r="B38" s="10" t="s">
        <v>93</v>
      </c>
      <c r="C38" s="10"/>
      <c r="D38" s="10"/>
      <c r="E38" s="10"/>
      <c r="F38" s="10"/>
      <c r="G38" s="11">
        <f>(+'6.1'!AC37)+(+'6.1'!AC67)+(+'2.0'!Y11)</f>
        <v>0</v>
      </c>
      <c r="H38" s="11">
        <f>+G38+'5.4'!I38</f>
        <v>0</v>
      </c>
      <c r="I38" s="10"/>
    </row>
    <row r="39" spans="2:9" ht="18.75" x14ac:dyDescent="0.3">
      <c r="B39" s="10" t="s">
        <v>94</v>
      </c>
      <c r="C39" s="10"/>
      <c r="D39" s="10"/>
      <c r="E39" s="10"/>
      <c r="F39" s="10"/>
      <c r="G39" s="11">
        <f>(+'6.1'!AD37)+(+'6.1'!AD67)+(+'2.0'!Z11)</f>
        <v>0</v>
      </c>
      <c r="H39" s="11">
        <f>+G39+'5.4'!I39</f>
        <v>0</v>
      </c>
      <c r="I39" s="10"/>
    </row>
    <row r="40" spans="2:9" ht="18.75" x14ac:dyDescent="0.3">
      <c r="B40" s="10" t="s">
        <v>59</v>
      </c>
      <c r="C40" s="10"/>
      <c r="D40" s="10"/>
      <c r="E40" s="10"/>
      <c r="F40" s="10"/>
      <c r="G40" s="11">
        <f>(+'6.1'!AE37)+(+'6.1'!AE67)+(+'2.0'!AA11)</f>
        <v>0</v>
      </c>
      <c r="H40" s="11">
        <f>+G40+'5.4'!I40</f>
        <v>0</v>
      </c>
      <c r="I40" s="10"/>
    </row>
    <row r="41" spans="2:9" ht="18.75" x14ac:dyDescent="0.3">
      <c r="B41" s="10" t="str">
        <f>'4.4'!B44</f>
        <v>Honorariums / Honoraires</v>
      </c>
      <c r="C41" s="10"/>
      <c r="D41" s="10"/>
      <c r="E41" s="10"/>
      <c r="F41" s="10"/>
      <c r="G41" s="11">
        <f>('6.1'!AF37)+(+'6.1'!AF67)+(+'2.0'!AB11)</f>
        <v>0</v>
      </c>
      <c r="H41" s="11">
        <f>+G41+'5.4'!I41</f>
        <v>0</v>
      </c>
      <c r="I41" s="10"/>
    </row>
    <row r="42" spans="2:9" ht="18.75" x14ac:dyDescent="0.3">
      <c r="B42" s="10" t="str">
        <f>'4.4'!B45</f>
        <v>Loss of wages / Pertes de salaires</v>
      </c>
      <c r="C42" s="10"/>
      <c r="D42" s="10"/>
      <c r="E42" s="10"/>
      <c r="F42" s="10"/>
      <c r="G42" s="11">
        <f>('6.1'!AG37)+(+'6.1'!AG67)+('2.0'!AC11)</f>
        <v>0</v>
      </c>
      <c r="H42" s="11">
        <f>+G42+'5.4'!I42</f>
        <v>0</v>
      </c>
      <c r="I42" s="10"/>
    </row>
    <row r="43" spans="2:9" ht="36" customHeight="1" x14ac:dyDescent="0.3">
      <c r="B43" s="266" t="str">
        <f>'3.0'!O7</f>
        <v>Investment and Interest Expenses / Frais de placements et d'intérêts</v>
      </c>
      <c r="C43" s="266"/>
      <c r="D43" s="266"/>
      <c r="E43" s="266"/>
      <c r="F43" s="266"/>
      <c r="G43" s="11">
        <f>'3.0'!O11</f>
        <v>0</v>
      </c>
      <c r="H43" s="11">
        <f>+G43+'5.4'!I43</f>
        <v>0</v>
      </c>
      <c r="I43" s="10"/>
    </row>
    <row r="44" spans="2:9" ht="18.75" x14ac:dyDescent="0.3">
      <c r="B44" s="10" t="s">
        <v>43</v>
      </c>
      <c r="C44" s="10"/>
      <c r="D44" s="10"/>
      <c r="E44" s="10"/>
      <c r="F44" s="10"/>
      <c r="G44" s="11">
        <f>(+'6.1'!AK37)+('6.1'!AK67)+(+'2.0'!AD11)+(+'3.0'!P11)</f>
        <v>0</v>
      </c>
      <c r="H44" s="11">
        <f>+G44+'5.4'!I44</f>
        <v>0</v>
      </c>
      <c r="I44" s="10"/>
    </row>
    <row r="45" spans="2:9" ht="18.75" x14ac:dyDescent="0.3">
      <c r="B45" s="10"/>
      <c r="C45" s="10"/>
      <c r="D45" s="10"/>
      <c r="E45" s="10"/>
      <c r="F45" s="10"/>
      <c r="G45" s="12"/>
      <c r="H45" s="12"/>
      <c r="I45" s="10"/>
    </row>
    <row r="46" spans="2:9" ht="18.75" x14ac:dyDescent="0.3">
      <c r="B46" s="10"/>
      <c r="C46" s="10"/>
      <c r="D46" s="10"/>
      <c r="E46" s="10"/>
      <c r="F46" s="10"/>
      <c r="G46" s="10"/>
      <c r="H46" s="10"/>
      <c r="I46" s="10"/>
    </row>
    <row r="47" spans="2:9" ht="18.75" x14ac:dyDescent="0.3">
      <c r="B47" s="10" t="s">
        <v>95</v>
      </c>
      <c r="C47" s="10"/>
      <c r="D47" s="10"/>
      <c r="E47" s="10"/>
      <c r="F47" s="10"/>
      <c r="G47" s="13">
        <f>SUM(G23:G44)</f>
        <v>0</v>
      </c>
      <c r="H47" s="13">
        <f>SUM(H23:H44)</f>
        <v>0</v>
      </c>
      <c r="I47" s="10"/>
    </row>
    <row r="48" spans="2:9" ht="21" x14ac:dyDescent="0.35">
      <c r="B48" s="10"/>
      <c r="C48" s="9"/>
      <c r="D48" s="10"/>
      <c r="E48" s="10"/>
      <c r="F48" s="10"/>
      <c r="G48" s="10"/>
      <c r="H48" s="10"/>
      <c r="I48" s="10"/>
    </row>
    <row r="49" spans="1:9" ht="21.75" thickBot="1" x14ac:dyDescent="0.4">
      <c r="B49" s="9" t="s">
        <v>96</v>
      </c>
      <c r="G49" s="18">
        <f>+G17-G47</f>
        <v>0</v>
      </c>
      <c r="H49" s="18">
        <f>+H17-H47</f>
        <v>0</v>
      </c>
    </row>
    <row r="50" spans="1:9" ht="21.75" thickTop="1" x14ac:dyDescent="0.35">
      <c r="B50" s="9"/>
    </row>
    <row r="53" spans="1:9" ht="15.75" thickBot="1" x14ac:dyDescent="0.3">
      <c r="A53" s="2" t="s">
        <v>23</v>
      </c>
      <c r="C53" s="22"/>
      <c r="D53" s="22"/>
      <c r="F53" s="22"/>
      <c r="G53" s="22"/>
      <c r="H53" s="22"/>
      <c r="I53" s="22"/>
    </row>
    <row r="54" spans="1:9" x14ac:dyDescent="0.25">
      <c r="A54" s="2" t="s">
        <v>97</v>
      </c>
      <c r="C54" s="2" t="s">
        <v>98</v>
      </c>
      <c r="F54" s="2" t="s">
        <v>99</v>
      </c>
    </row>
  </sheetData>
  <sheetProtection algorithmName="SHA-512" hashValue="M+y3cUknCMrH1TNtvllynunz0tCFUqULfgu+uBwkWVe5NPjGy6UhSPPebR1LFw9GrVJ0MVnNIs79tirXR9lEAA==" saltValue="Oi/fvHBdYjyUKvcnp5Ag4A==" spinCount="100000" sheet="1" objects="1" scenarios="1" formatColumns="0" formatRows="0" selectLockedCells="1"/>
  <mergeCells count="6">
    <mergeCell ref="B43:F43"/>
    <mergeCell ref="G6:G7"/>
    <mergeCell ref="H6:H7"/>
    <mergeCell ref="B26:F27"/>
    <mergeCell ref="G26:G27"/>
    <mergeCell ref="H26:H27"/>
  </mergeCells>
  <pageMargins left="0.7" right="0.7" top="0.75" bottom="0.75" header="0.3" footer="0.3"/>
  <pageSetup scale="6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0"/>
  <sheetViews>
    <sheetView zoomScale="85" zoomScaleNormal="85" workbookViewId="0">
      <selection activeCell="B10" sqref="B10"/>
    </sheetView>
  </sheetViews>
  <sheetFormatPr defaultColWidth="11.42578125" defaultRowHeight="15" x14ac:dyDescent="0.25"/>
  <cols>
    <col min="1" max="1" width="6.85546875" customWidth="1"/>
    <col min="2" max="3" width="11.85546875" customWidth="1"/>
    <col min="4" max="4" width="33.42578125" customWidth="1"/>
    <col min="5" max="5" width="11.7109375" bestFit="1" customWidth="1"/>
    <col min="6" max="6" width="10.28515625" customWidth="1"/>
    <col min="7" max="7" width="15.42578125" customWidth="1"/>
    <col min="8" max="8" width="14.28515625" customWidth="1"/>
    <col min="9" max="9" width="10.28515625" customWidth="1"/>
    <col min="10" max="10" width="11.140625" customWidth="1"/>
    <col min="11" max="12" width="9.140625" customWidth="1"/>
    <col min="13" max="13" width="22.7109375" customWidth="1"/>
    <col min="14" max="14" width="14.28515625" customWidth="1"/>
    <col min="15" max="15" width="10.42578125" customWidth="1"/>
    <col min="16" max="16" width="13.28515625" customWidth="1"/>
    <col min="17" max="17" width="13.140625" customWidth="1"/>
    <col min="18" max="18" width="14.5703125" customWidth="1"/>
    <col min="19" max="19" width="11.140625" customWidth="1"/>
    <col min="20" max="20" width="11.5703125" customWidth="1"/>
    <col min="23" max="23" width="10" bestFit="1" customWidth="1"/>
    <col min="24" max="24" width="11.140625" customWidth="1"/>
    <col min="25" max="25" width="11.85546875" customWidth="1"/>
    <col min="26" max="26" width="10.85546875" bestFit="1" customWidth="1"/>
    <col min="27" max="27" width="10.85546875" customWidth="1"/>
    <col min="28" max="28" width="11.28515625" customWidth="1"/>
    <col min="29" max="29" width="14.28515625" customWidth="1"/>
    <col min="30" max="30" width="9.140625" customWidth="1"/>
    <col min="31" max="34" width="14.140625" customWidth="1"/>
    <col min="35" max="36" width="15.140625" customWidth="1"/>
    <col min="37" max="37" width="11" customWidth="1"/>
    <col min="38" max="38" width="20.85546875" customWidth="1"/>
  </cols>
  <sheetData>
    <row r="1" spans="1:46" ht="15.75" thickBot="1" x14ac:dyDescent="0.3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</row>
    <row r="2" spans="1:46" s="28" customFormat="1" ht="23.25" x14ac:dyDescent="0.35">
      <c r="A2" s="240" t="s">
        <v>200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2"/>
    </row>
    <row r="3" spans="1:46" s="28" customFormat="1" ht="23.25" x14ac:dyDescent="0.35">
      <c r="A3" s="154" t="s">
        <v>20</v>
      </c>
      <c r="B3" s="155"/>
      <c r="C3" s="141">
        <f>+'6.1'!C3</f>
        <v>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6"/>
    </row>
    <row r="4" spans="1:46" s="28" customFormat="1" ht="23.25" x14ac:dyDescent="0.35">
      <c r="A4" s="243" t="s">
        <v>115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5"/>
    </row>
    <row r="5" spans="1:46" s="28" customFormat="1" ht="23.25" x14ac:dyDescent="0.35">
      <c r="A5" s="183" t="s">
        <v>25</v>
      </c>
      <c r="B5" s="184"/>
      <c r="C5" s="184"/>
      <c r="D5" s="184">
        <f>+'6.1'!D5</f>
        <v>2020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5"/>
    </row>
    <row r="6" spans="1:46" s="28" customFormat="1" ht="23.25" x14ac:dyDescent="0.35">
      <c r="A6" s="183" t="s">
        <v>66</v>
      </c>
      <c r="B6" s="157"/>
      <c r="C6" s="157"/>
      <c r="D6" s="184">
        <f>+D5</f>
        <v>2020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8"/>
    </row>
    <row r="7" spans="1:46" s="28" customFormat="1" x14ac:dyDescent="0.25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227" t="s">
        <v>173</v>
      </c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46"/>
    </row>
    <row r="8" spans="1:46" s="28" customFormat="1" ht="87.75" customHeight="1" x14ac:dyDescent="0.25">
      <c r="A8" s="161"/>
      <c r="B8" s="144" t="s">
        <v>17</v>
      </c>
      <c r="C8" s="144" t="s">
        <v>38</v>
      </c>
      <c r="D8" s="144" t="s">
        <v>18</v>
      </c>
      <c r="E8" s="144" t="s">
        <v>39</v>
      </c>
      <c r="F8" s="144" t="s">
        <v>40</v>
      </c>
      <c r="G8" s="144" t="str">
        <f>'4.1'!G8</f>
        <v>Transfers from Other Bank Account / Transferts du Autre Compte Bancaire</v>
      </c>
      <c r="H8" s="144" t="str">
        <f>'6.1'!H48</f>
        <v xml:space="preserve">Transfers from Investments / Transferts des Investissements </v>
      </c>
      <c r="I8" s="144" t="s">
        <v>41</v>
      </c>
      <c r="J8" s="144" t="s">
        <v>75</v>
      </c>
      <c r="K8" s="144" t="s">
        <v>42</v>
      </c>
      <c r="L8" s="144" t="s">
        <v>43</v>
      </c>
      <c r="M8" s="144" t="s">
        <v>44</v>
      </c>
      <c r="N8" s="144" t="s">
        <v>45</v>
      </c>
      <c r="O8" s="144" t="s">
        <v>46</v>
      </c>
      <c r="P8" s="144" t="s">
        <v>47</v>
      </c>
      <c r="Q8" s="144" t="str">
        <f>'4.1'!Q8</f>
        <v>Conferences &amp; Training / Conférences &amp; Formation</v>
      </c>
      <c r="R8" s="144" t="str">
        <f>'4.1'!R8</f>
        <v>Conventions &amp; Collective Bargaining / Conventions &amp; Négociation Collective</v>
      </c>
      <c r="S8" s="144" t="s">
        <v>48</v>
      </c>
      <c r="T8" s="144" t="s">
        <v>49</v>
      </c>
      <c r="U8" s="144" t="s">
        <v>50</v>
      </c>
      <c r="V8" s="144" t="s">
        <v>51</v>
      </c>
      <c r="W8" s="144" t="s">
        <v>52</v>
      </c>
      <c r="X8" s="144" t="s">
        <v>53</v>
      </c>
      <c r="Y8" s="144" t="s">
        <v>54</v>
      </c>
      <c r="Z8" s="144" t="s">
        <v>55</v>
      </c>
      <c r="AA8" s="144" t="s">
        <v>56</v>
      </c>
      <c r="AB8" s="144" t="s">
        <v>36</v>
      </c>
      <c r="AC8" s="144" t="s">
        <v>57</v>
      </c>
      <c r="AD8" s="144" t="s">
        <v>58</v>
      </c>
      <c r="AE8" s="144" t="s">
        <v>59</v>
      </c>
      <c r="AF8" s="144" t="str">
        <f>'4.1'!AF8</f>
        <v xml:space="preserve">Honorariums / Honoraires </v>
      </c>
      <c r="AG8" s="144" t="str">
        <f>'4.1'!AG8</f>
        <v>Loss of Wages / Pertes de Salaires</v>
      </c>
      <c r="AH8" s="144" t="str">
        <f>'4.1'!AH8</f>
        <v>Petty Cash Transfers / Transferts Petite Caisse</v>
      </c>
      <c r="AI8" s="144" t="str">
        <f>'4.1'!AI8</f>
        <v>Investment Transfers / Transferts Investissements</v>
      </c>
      <c r="AJ8" s="144" t="str">
        <f>'4.1'!AJ8</f>
        <v>Other Bank Account Transfers / Transferts Autre Compte Bancaire</v>
      </c>
      <c r="AK8" s="144" t="s">
        <v>43</v>
      </c>
      <c r="AL8" s="162" t="s">
        <v>60</v>
      </c>
    </row>
    <row r="9" spans="1:46" x14ac:dyDescent="0.25">
      <c r="A9" s="163"/>
      <c r="B9" s="147">
        <v>43922</v>
      </c>
      <c r="C9" s="146"/>
      <c r="D9" s="146" t="s">
        <v>62</v>
      </c>
      <c r="E9" s="148">
        <f>'6.1'!E37</f>
        <v>0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64"/>
    </row>
    <row r="10" spans="1:46" x14ac:dyDescent="0.25">
      <c r="A10" s="163">
        <v>1</v>
      </c>
      <c r="B10" s="112"/>
      <c r="C10" s="103"/>
      <c r="D10" s="103"/>
      <c r="E10" s="148">
        <f t="shared" ref="E10:E34" si="0">+E9+F10-N10</f>
        <v>0</v>
      </c>
      <c r="F10" s="148">
        <f>SUM(H10:L10)</f>
        <v>0</v>
      </c>
      <c r="G10" s="148"/>
      <c r="H10" s="148"/>
      <c r="I10" s="105"/>
      <c r="J10" s="105"/>
      <c r="K10" s="105"/>
      <c r="L10" s="105"/>
      <c r="M10" s="105"/>
      <c r="N10" s="148">
        <f>SUM(O10:AK10)</f>
        <v>0</v>
      </c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29"/>
    </row>
    <row r="11" spans="1:46" x14ac:dyDescent="0.25">
      <c r="A11" s="163">
        <f>1+A10</f>
        <v>2</v>
      </c>
      <c r="B11" s="112"/>
      <c r="C11" s="103"/>
      <c r="D11" s="103"/>
      <c r="E11" s="148">
        <f t="shared" si="0"/>
        <v>0</v>
      </c>
      <c r="F11" s="148">
        <f t="shared" ref="F11:F34" si="1">SUM(H11:L11)</f>
        <v>0</v>
      </c>
      <c r="G11" s="148"/>
      <c r="H11" s="148"/>
      <c r="I11" s="105"/>
      <c r="J11" s="105"/>
      <c r="K11" s="105"/>
      <c r="L11" s="105"/>
      <c r="M11" s="105"/>
      <c r="N11" s="148">
        <f t="shared" ref="N11:N34" si="2">SUM(O11:AK11)</f>
        <v>0</v>
      </c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29"/>
    </row>
    <row r="12" spans="1:46" x14ac:dyDescent="0.25">
      <c r="A12" s="163">
        <f t="shared" ref="A12:A33" si="3">1+A11</f>
        <v>3</v>
      </c>
      <c r="B12" s="112"/>
      <c r="C12" s="103"/>
      <c r="D12" s="103"/>
      <c r="E12" s="148">
        <f t="shared" si="0"/>
        <v>0</v>
      </c>
      <c r="F12" s="148">
        <f t="shared" si="1"/>
        <v>0</v>
      </c>
      <c r="G12" s="148"/>
      <c r="H12" s="148"/>
      <c r="I12" s="105"/>
      <c r="J12" s="105"/>
      <c r="K12" s="105"/>
      <c r="L12" s="105"/>
      <c r="M12" s="105"/>
      <c r="N12" s="148">
        <f t="shared" si="2"/>
        <v>0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29"/>
    </row>
    <row r="13" spans="1:46" x14ac:dyDescent="0.25">
      <c r="A13" s="163">
        <f t="shared" si="3"/>
        <v>4</v>
      </c>
      <c r="B13" s="112"/>
      <c r="C13" s="103"/>
      <c r="D13" s="103"/>
      <c r="E13" s="148">
        <f t="shared" si="0"/>
        <v>0</v>
      </c>
      <c r="F13" s="148">
        <f t="shared" si="1"/>
        <v>0</v>
      </c>
      <c r="G13" s="148"/>
      <c r="H13" s="148"/>
      <c r="I13" s="105"/>
      <c r="J13" s="105"/>
      <c r="K13" s="105"/>
      <c r="L13" s="105"/>
      <c r="M13" s="105"/>
      <c r="N13" s="148">
        <f t="shared" si="2"/>
        <v>0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29"/>
    </row>
    <row r="14" spans="1:46" x14ac:dyDescent="0.25">
      <c r="A14" s="163">
        <f t="shared" si="3"/>
        <v>5</v>
      </c>
      <c r="B14" s="112"/>
      <c r="C14" s="103"/>
      <c r="D14" s="103"/>
      <c r="E14" s="148">
        <f t="shared" si="0"/>
        <v>0</v>
      </c>
      <c r="F14" s="148">
        <f t="shared" si="1"/>
        <v>0</v>
      </c>
      <c r="G14" s="148"/>
      <c r="H14" s="148"/>
      <c r="I14" s="105"/>
      <c r="J14" s="105"/>
      <c r="K14" s="105"/>
      <c r="L14" s="105"/>
      <c r="M14" s="105"/>
      <c r="N14" s="148">
        <f t="shared" si="2"/>
        <v>0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29"/>
    </row>
    <row r="15" spans="1:46" x14ac:dyDescent="0.25">
      <c r="A15" s="163">
        <f t="shared" si="3"/>
        <v>6</v>
      </c>
      <c r="B15" s="112"/>
      <c r="C15" s="103"/>
      <c r="D15" s="103"/>
      <c r="E15" s="148">
        <f t="shared" si="0"/>
        <v>0</v>
      </c>
      <c r="F15" s="148">
        <f t="shared" si="1"/>
        <v>0</v>
      </c>
      <c r="G15" s="148"/>
      <c r="H15" s="148"/>
      <c r="I15" s="105"/>
      <c r="J15" s="105"/>
      <c r="K15" s="105"/>
      <c r="L15" s="105"/>
      <c r="M15" s="105"/>
      <c r="N15" s="148">
        <f t="shared" si="2"/>
        <v>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29"/>
    </row>
    <row r="16" spans="1:46" x14ac:dyDescent="0.25">
      <c r="A16" s="163">
        <f t="shared" si="3"/>
        <v>7</v>
      </c>
      <c r="B16" s="112"/>
      <c r="C16" s="103"/>
      <c r="D16" s="103"/>
      <c r="E16" s="148">
        <f t="shared" si="0"/>
        <v>0</v>
      </c>
      <c r="F16" s="148">
        <f t="shared" si="1"/>
        <v>0</v>
      </c>
      <c r="G16" s="148"/>
      <c r="H16" s="148"/>
      <c r="I16" s="105"/>
      <c r="J16" s="105"/>
      <c r="K16" s="105"/>
      <c r="L16" s="105"/>
      <c r="M16" s="105"/>
      <c r="N16" s="148">
        <f t="shared" si="2"/>
        <v>0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29"/>
    </row>
    <row r="17" spans="1:38" x14ac:dyDescent="0.25">
      <c r="A17" s="163">
        <f t="shared" si="3"/>
        <v>8</v>
      </c>
      <c r="B17" s="112"/>
      <c r="C17" s="103"/>
      <c r="D17" s="103"/>
      <c r="E17" s="148">
        <f t="shared" si="0"/>
        <v>0</v>
      </c>
      <c r="F17" s="148">
        <f t="shared" si="1"/>
        <v>0</v>
      </c>
      <c r="G17" s="148"/>
      <c r="H17" s="148"/>
      <c r="I17" s="105"/>
      <c r="J17" s="105"/>
      <c r="K17" s="105"/>
      <c r="L17" s="105"/>
      <c r="M17" s="105"/>
      <c r="N17" s="148">
        <f t="shared" si="2"/>
        <v>0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29"/>
    </row>
    <row r="18" spans="1:38" x14ac:dyDescent="0.25">
      <c r="A18" s="163">
        <f t="shared" si="3"/>
        <v>9</v>
      </c>
      <c r="B18" s="112"/>
      <c r="C18" s="103"/>
      <c r="D18" s="103"/>
      <c r="E18" s="148">
        <f t="shared" si="0"/>
        <v>0</v>
      </c>
      <c r="F18" s="148">
        <f t="shared" si="1"/>
        <v>0</v>
      </c>
      <c r="G18" s="148"/>
      <c r="H18" s="148"/>
      <c r="I18" s="105"/>
      <c r="J18" s="105"/>
      <c r="K18" s="105"/>
      <c r="L18" s="105"/>
      <c r="M18" s="105"/>
      <c r="N18" s="148">
        <f t="shared" si="2"/>
        <v>0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29"/>
    </row>
    <row r="19" spans="1:38" x14ac:dyDescent="0.25">
      <c r="A19" s="163">
        <f t="shared" si="3"/>
        <v>10</v>
      </c>
      <c r="B19" s="112"/>
      <c r="C19" s="103"/>
      <c r="D19" s="103"/>
      <c r="E19" s="148">
        <f t="shared" si="0"/>
        <v>0</v>
      </c>
      <c r="F19" s="148">
        <f t="shared" si="1"/>
        <v>0</v>
      </c>
      <c r="G19" s="148"/>
      <c r="H19" s="148"/>
      <c r="I19" s="105"/>
      <c r="J19" s="105"/>
      <c r="K19" s="105"/>
      <c r="L19" s="105"/>
      <c r="M19" s="105"/>
      <c r="N19" s="148">
        <f t="shared" si="2"/>
        <v>0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29"/>
    </row>
    <row r="20" spans="1:38" x14ac:dyDescent="0.25">
      <c r="A20" s="163">
        <f t="shared" si="3"/>
        <v>11</v>
      </c>
      <c r="B20" s="112"/>
      <c r="C20" s="103"/>
      <c r="D20" s="103"/>
      <c r="E20" s="148">
        <f t="shared" si="0"/>
        <v>0</v>
      </c>
      <c r="F20" s="148">
        <f t="shared" si="1"/>
        <v>0</v>
      </c>
      <c r="G20" s="148"/>
      <c r="H20" s="148"/>
      <c r="I20" s="105"/>
      <c r="J20" s="105"/>
      <c r="K20" s="105"/>
      <c r="L20" s="105"/>
      <c r="M20" s="105"/>
      <c r="N20" s="148">
        <f t="shared" si="2"/>
        <v>0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29"/>
    </row>
    <row r="21" spans="1:38" x14ac:dyDescent="0.25">
      <c r="A21" s="163">
        <f t="shared" si="3"/>
        <v>12</v>
      </c>
      <c r="B21" s="112"/>
      <c r="C21" s="103"/>
      <c r="D21" s="103"/>
      <c r="E21" s="148">
        <f t="shared" ref="E21:E29" si="4">+E20+F21-N21</f>
        <v>0</v>
      </c>
      <c r="F21" s="148">
        <f t="shared" si="1"/>
        <v>0</v>
      </c>
      <c r="G21" s="148"/>
      <c r="H21" s="148"/>
      <c r="I21" s="105"/>
      <c r="J21" s="105"/>
      <c r="K21" s="105"/>
      <c r="L21" s="105"/>
      <c r="M21" s="105"/>
      <c r="N21" s="148">
        <f t="shared" si="2"/>
        <v>0</v>
      </c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29"/>
    </row>
    <row r="22" spans="1:38" x14ac:dyDescent="0.25">
      <c r="A22" s="163">
        <f t="shared" si="3"/>
        <v>13</v>
      </c>
      <c r="B22" s="112"/>
      <c r="C22" s="103"/>
      <c r="D22" s="103"/>
      <c r="E22" s="148">
        <f t="shared" si="4"/>
        <v>0</v>
      </c>
      <c r="F22" s="148">
        <f t="shared" si="1"/>
        <v>0</v>
      </c>
      <c r="G22" s="148"/>
      <c r="H22" s="148"/>
      <c r="I22" s="105"/>
      <c r="J22" s="105"/>
      <c r="K22" s="105"/>
      <c r="L22" s="105"/>
      <c r="M22" s="105"/>
      <c r="N22" s="148">
        <f t="shared" si="2"/>
        <v>0</v>
      </c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29"/>
    </row>
    <row r="23" spans="1:38" x14ac:dyDescent="0.25">
      <c r="A23" s="163">
        <f t="shared" si="3"/>
        <v>14</v>
      </c>
      <c r="B23" s="112"/>
      <c r="C23" s="103"/>
      <c r="D23" s="103"/>
      <c r="E23" s="148">
        <f t="shared" si="4"/>
        <v>0</v>
      </c>
      <c r="F23" s="148">
        <f t="shared" si="1"/>
        <v>0</v>
      </c>
      <c r="G23" s="148"/>
      <c r="H23" s="148"/>
      <c r="I23" s="105"/>
      <c r="J23" s="105"/>
      <c r="K23" s="105"/>
      <c r="L23" s="105"/>
      <c r="M23" s="105"/>
      <c r="N23" s="148">
        <f t="shared" si="2"/>
        <v>0</v>
      </c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29"/>
    </row>
    <row r="24" spans="1:38" x14ac:dyDescent="0.25">
      <c r="A24" s="163">
        <f t="shared" si="3"/>
        <v>15</v>
      </c>
      <c r="B24" s="112"/>
      <c r="C24" s="103"/>
      <c r="D24" s="103"/>
      <c r="E24" s="148">
        <f t="shared" si="4"/>
        <v>0</v>
      </c>
      <c r="F24" s="148">
        <f t="shared" si="1"/>
        <v>0</v>
      </c>
      <c r="G24" s="148"/>
      <c r="H24" s="148"/>
      <c r="I24" s="105"/>
      <c r="J24" s="105"/>
      <c r="K24" s="105"/>
      <c r="L24" s="105"/>
      <c r="M24" s="105"/>
      <c r="N24" s="148">
        <f t="shared" si="2"/>
        <v>0</v>
      </c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29"/>
    </row>
    <row r="25" spans="1:38" x14ac:dyDescent="0.25">
      <c r="A25" s="163">
        <f t="shared" si="3"/>
        <v>16</v>
      </c>
      <c r="B25" s="112"/>
      <c r="C25" s="103"/>
      <c r="D25" s="103"/>
      <c r="E25" s="148">
        <f t="shared" si="4"/>
        <v>0</v>
      </c>
      <c r="F25" s="148">
        <f t="shared" si="1"/>
        <v>0</v>
      </c>
      <c r="G25" s="148"/>
      <c r="H25" s="148"/>
      <c r="I25" s="105"/>
      <c r="J25" s="105"/>
      <c r="K25" s="105"/>
      <c r="L25" s="105"/>
      <c r="M25" s="105"/>
      <c r="N25" s="148">
        <f t="shared" si="2"/>
        <v>0</v>
      </c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29"/>
    </row>
    <row r="26" spans="1:38" x14ac:dyDescent="0.25">
      <c r="A26" s="163">
        <f t="shared" si="3"/>
        <v>17</v>
      </c>
      <c r="B26" s="112"/>
      <c r="C26" s="103"/>
      <c r="D26" s="121"/>
      <c r="E26" s="148">
        <f t="shared" si="4"/>
        <v>0</v>
      </c>
      <c r="F26" s="148">
        <f t="shared" si="1"/>
        <v>0</v>
      </c>
      <c r="G26" s="148"/>
      <c r="H26" s="148"/>
      <c r="I26" s="105"/>
      <c r="J26" s="105"/>
      <c r="K26" s="105"/>
      <c r="L26" s="105"/>
      <c r="M26" s="105"/>
      <c r="N26" s="148">
        <f t="shared" si="2"/>
        <v>0</v>
      </c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29"/>
    </row>
    <row r="27" spans="1:38" x14ac:dyDescent="0.25">
      <c r="A27" s="163">
        <f t="shared" si="3"/>
        <v>18</v>
      </c>
      <c r="B27" s="103"/>
      <c r="C27" s="103"/>
      <c r="D27" s="103"/>
      <c r="E27" s="148">
        <f t="shared" si="4"/>
        <v>0</v>
      </c>
      <c r="F27" s="148">
        <f t="shared" si="1"/>
        <v>0</v>
      </c>
      <c r="G27" s="148"/>
      <c r="H27" s="148"/>
      <c r="I27" s="105"/>
      <c r="J27" s="105"/>
      <c r="K27" s="105"/>
      <c r="L27" s="105"/>
      <c r="M27" s="105"/>
      <c r="N27" s="148">
        <f t="shared" si="2"/>
        <v>0</v>
      </c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29"/>
    </row>
    <row r="28" spans="1:38" x14ac:dyDescent="0.25">
      <c r="A28" s="163">
        <f t="shared" si="3"/>
        <v>19</v>
      </c>
      <c r="B28" s="112"/>
      <c r="C28" s="103"/>
      <c r="D28" s="103"/>
      <c r="E28" s="148">
        <f t="shared" si="4"/>
        <v>0</v>
      </c>
      <c r="F28" s="148">
        <f t="shared" si="1"/>
        <v>0</v>
      </c>
      <c r="G28" s="148"/>
      <c r="H28" s="148"/>
      <c r="I28" s="105"/>
      <c r="J28" s="105"/>
      <c r="K28" s="105"/>
      <c r="L28" s="105"/>
      <c r="M28" s="105"/>
      <c r="N28" s="148">
        <f t="shared" si="2"/>
        <v>0</v>
      </c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29"/>
    </row>
    <row r="29" spans="1:38" x14ac:dyDescent="0.25">
      <c r="A29" s="163">
        <f t="shared" si="3"/>
        <v>20</v>
      </c>
      <c r="B29" s="112"/>
      <c r="C29" s="103"/>
      <c r="D29" s="103"/>
      <c r="E29" s="148">
        <f t="shared" si="4"/>
        <v>0</v>
      </c>
      <c r="F29" s="148">
        <f t="shared" si="1"/>
        <v>0</v>
      </c>
      <c r="G29" s="148"/>
      <c r="H29" s="148"/>
      <c r="I29" s="105"/>
      <c r="J29" s="105"/>
      <c r="K29" s="105"/>
      <c r="L29" s="105"/>
      <c r="M29" s="105"/>
      <c r="N29" s="148">
        <f t="shared" si="2"/>
        <v>0</v>
      </c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29"/>
    </row>
    <row r="30" spans="1:38" x14ac:dyDescent="0.25">
      <c r="A30" s="163">
        <f t="shared" si="3"/>
        <v>21</v>
      </c>
      <c r="B30" s="112"/>
      <c r="C30" s="103"/>
      <c r="D30" s="103"/>
      <c r="E30" s="148">
        <f t="shared" si="0"/>
        <v>0</v>
      </c>
      <c r="F30" s="148">
        <f t="shared" si="1"/>
        <v>0</v>
      </c>
      <c r="G30" s="148"/>
      <c r="H30" s="148"/>
      <c r="I30" s="105"/>
      <c r="J30" s="105"/>
      <c r="K30" s="105"/>
      <c r="L30" s="105"/>
      <c r="M30" s="105"/>
      <c r="N30" s="148">
        <f t="shared" si="2"/>
        <v>0</v>
      </c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29"/>
    </row>
    <row r="31" spans="1:38" x14ac:dyDescent="0.25">
      <c r="A31" s="163">
        <f t="shared" si="3"/>
        <v>22</v>
      </c>
      <c r="B31" s="112"/>
      <c r="C31" s="103"/>
      <c r="D31" s="103"/>
      <c r="E31" s="148">
        <f t="shared" si="0"/>
        <v>0</v>
      </c>
      <c r="F31" s="148">
        <f t="shared" si="1"/>
        <v>0</v>
      </c>
      <c r="G31" s="148"/>
      <c r="H31" s="148"/>
      <c r="I31" s="105"/>
      <c r="J31" s="105"/>
      <c r="K31" s="105"/>
      <c r="L31" s="105"/>
      <c r="M31" s="105"/>
      <c r="N31" s="148">
        <f t="shared" si="2"/>
        <v>0</v>
      </c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29"/>
    </row>
    <row r="32" spans="1:38" x14ac:dyDescent="0.25">
      <c r="A32" s="163">
        <f t="shared" si="3"/>
        <v>23</v>
      </c>
      <c r="B32" s="112"/>
      <c r="C32" s="103"/>
      <c r="D32" s="103"/>
      <c r="E32" s="148">
        <f t="shared" si="0"/>
        <v>0</v>
      </c>
      <c r="F32" s="148">
        <f t="shared" si="1"/>
        <v>0</v>
      </c>
      <c r="G32" s="148"/>
      <c r="H32" s="148"/>
      <c r="I32" s="105"/>
      <c r="J32" s="105"/>
      <c r="K32" s="105"/>
      <c r="L32" s="105"/>
      <c r="M32" s="105"/>
      <c r="N32" s="148">
        <f t="shared" si="2"/>
        <v>0</v>
      </c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29"/>
    </row>
    <row r="33" spans="1:38" x14ac:dyDescent="0.25">
      <c r="A33" s="163">
        <f t="shared" si="3"/>
        <v>24</v>
      </c>
      <c r="B33" s="112"/>
      <c r="C33" s="103"/>
      <c r="D33" s="103"/>
      <c r="E33" s="148">
        <f t="shared" si="0"/>
        <v>0</v>
      </c>
      <c r="F33" s="148">
        <f t="shared" si="1"/>
        <v>0</v>
      </c>
      <c r="G33" s="148"/>
      <c r="H33" s="148"/>
      <c r="I33" s="105"/>
      <c r="J33" s="105"/>
      <c r="K33" s="105"/>
      <c r="L33" s="105"/>
      <c r="M33" s="105"/>
      <c r="N33" s="148">
        <f t="shared" si="2"/>
        <v>0</v>
      </c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29"/>
    </row>
    <row r="34" spans="1:38" x14ac:dyDescent="0.25">
      <c r="A34" s="163">
        <f>1+A33</f>
        <v>25</v>
      </c>
      <c r="B34" s="112"/>
      <c r="C34" s="103"/>
      <c r="D34" s="103"/>
      <c r="E34" s="148">
        <f t="shared" si="0"/>
        <v>0</v>
      </c>
      <c r="F34" s="148">
        <f t="shared" si="1"/>
        <v>0</v>
      </c>
      <c r="G34" s="148"/>
      <c r="H34" s="148"/>
      <c r="I34" s="105"/>
      <c r="J34" s="105"/>
      <c r="K34" s="105"/>
      <c r="L34" s="105"/>
      <c r="M34" s="105"/>
      <c r="N34" s="148">
        <f t="shared" si="2"/>
        <v>0</v>
      </c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29"/>
    </row>
    <row r="35" spans="1:38" ht="33" customHeight="1" x14ac:dyDescent="0.25">
      <c r="A35" s="165">
        <f t="shared" ref="A35:A36" si="5">1+A34</f>
        <v>26</v>
      </c>
      <c r="B35" s="271" t="str">
        <f>'4.1'!B35:D35</f>
        <v>Month - Total Transfers from Other Bank Account / Total des Transferts provenant du Autre Compte Bancaire pour le Mois</v>
      </c>
      <c r="C35" s="272"/>
      <c r="D35" s="273"/>
      <c r="E35" s="148">
        <f>F35</f>
        <v>0</v>
      </c>
      <c r="F35" s="148">
        <f>G35</f>
        <v>0</v>
      </c>
      <c r="G35" s="148">
        <f>AJ67</f>
        <v>0</v>
      </c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64"/>
    </row>
    <row r="36" spans="1:38" ht="29.25" customHeight="1" x14ac:dyDescent="0.25">
      <c r="A36" s="165">
        <f t="shared" si="5"/>
        <v>27</v>
      </c>
      <c r="B36" s="271" t="str">
        <f>'4.1'!B36:D36</f>
        <v>Month - Total Transfers from Investment / Total des Transferts provenant des Investissements pour le Mois</v>
      </c>
      <c r="C36" s="272"/>
      <c r="D36" s="273"/>
      <c r="E36" s="166">
        <f>F36</f>
        <v>0</v>
      </c>
      <c r="F36" s="166">
        <f>H36</f>
        <v>0</v>
      </c>
      <c r="G36" s="166"/>
      <c r="H36" s="166">
        <f>'3.0'!M12</f>
        <v>0</v>
      </c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64"/>
    </row>
    <row r="37" spans="1:38" ht="15.75" thickBot="1" x14ac:dyDescent="0.3">
      <c r="A37" s="229" t="s">
        <v>0</v>
      </c>
      <c r="B37" s="230"/>
      <c r="C37" s="230"/>
      <c r="D37" s="231"/>
      <c r="E37" s="179">
        <f>+E34+F35+F36</f>
        <v>0</v>
      </c>
      <c r="F37" s="180">
        <f>SUM(F10:F36)</f>
        <v>0</v>
      </c>
      <c r="G37" s="180">
        <f>SUM(G10:G36)</f>
        <v>0</v>
      </c>
      <c r="H37" s="180">
        <f t="shared" ref="H37:L37" si="6">SUM(H10:H36)</f>
        <v>0</v>
      </c>
      <c r="I37" s="180">
        <f t="shared" si="6"/>
        <v>0</v>
      </c>
      <c r="J37" s="180">
        <f t="shared" si="6"/>
        <v>0</v>
      </c>
      <c r="K37" s="180">
        <f t="shared" si="6"/>
        <v>0</v>
      </c>
      <c r="L37" s="180">
        <f t="shared" si="6"/>
        <v>0</v>
      </c>
      <c r="M37" s="180"/>
      <c r="N37" s="180">
        <f>SUM(N10:N36)</f>
        <v>0</v>
      </c>
      <c r="O37" s="180">
        <f>SUM(O10:O36)</f>
        <v>0</v>
      </c>
      <c r="P37" s="180">
        <f t="shared" ref="P37:AK37" si="7">SUM(P10:P36)</f>
        <v>0</v>
      </c>
      <c r="Q37" s="180">
        <f t="shared" si="7"/>
        <v>0</v>
      </c>
      <c r="R37" s="180">
        <f t="shared" si="7"/>
        <v>0</v>
      </c>
      <c r="S37" s="180">
        <f t="shared" si="7"/>
        <v>0</v>
      </c>
      <c r="T37" s="180">
        <f t="shared" si="7"/>
        <v>0</v>
      </c>
      <c r="U37" s="180">
        <f t="shared" si="7"/>
        <v>0</v>
      </c>
      <c r="V37" s="180">
        <f t="shared" si="7"/>
        <v>0</v>
      </c>
      <c r="W37" s="180">
        <f t="shared" si="7"/>
        <v>0</v>
      </c>
      <c r="X37" s="180">
        <f t="shared" si="7"/>
        <v>0</v>
      </c>
      <c r="Y37" s="180">
        <f t="shared" si="7"/>
        <v>0</v>
      </c>
      <c r="Z37" s="180">
        <f t="shared" si="7"/>
        <v>0</v>
      </c>
      <c r="AA37" s="180">
        <f t="shared" si="7"/>
        <v>0</v>
      </c>
      <c r="AB37" s="180">
        <f t="shared" si="7"/>
        <v>0</v>
      </c>
      <c r="AC37" s="180">
        <f t="shared" si="7"/>
        <v>0</v>
      </c>
      <c r="AD37" s="180">
        <f t="shared" si="7"/>
        <v>0</v>
      </c>
      <c r="AE37" s="180">
        <f t="shared" si="7"/>
        <v>0</v>
      </c>
      <c r="AF37" s="180">
        <f t="shared" si="7"/>
        <v>0</v>
      </c>
      <c r="AG37" s="180">
        <f t="shared" si="7"/>
        <v>0</v>
      </c>
      <c r="AH37" s="180">
        <f t="shared" si="7"/>
        <v>0</v>
      </c>
      <c r="AI37" s="180">
        <f t="shared" si="7"/>
        <v>0</v>
      </c>
      <c r="AJ37" s="180">
        <f t="shared" si="7"/>
        <v>0</v>
      </c>
      <c r="AK37" s="180">
        <f t="shared" si="7"/>
        <v>0</v>
      </c>
      <c r="AL37" s="181"/>
    </row>
    <row r="38" spans="1:38" x14ac:dyDescent="0.25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</row>
    <row r="39" spans="1:38" x14ac:dyDescent="0.2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</row>
    <row r="40" spans="1:38" x14ac:dyDescent="0.25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</row>
    <row r="41" spans="1:38" ht="15.75" thickBot="1" x14ac:dyDescent="0.3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</row>
    <row r="42" spans="1:38" ht="23.25" x14ac:dyDescent="0.35">
      <c r="A42" s="247" t="s">
        <v>200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9"/>
    </row>
    <row r="43" spans="1:38" ht="23.25" x14ac:dyDescent="0.35">
      <c r="A43" s="191" t="s">
        <v>20</v>
      </c>
      <c r="B43" s="190"/>
      <c r="C43" s="192">
        <f>+'6.1'!C43</f>
        <v>0</v>
      </c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3"/>
    </row>
    <row r="44" spans="1:38" ht="23.25" x14ac:dyDescent="0.35">
      <c r="A44" s="250" t="str">
        <f>'4.1'!A45:AL45</f>
        <v>OTHER BANK ACCOUNT / AUTRE COMPTE BANCAIRE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2"/>
    </row>
    <row r="45" spans="1:38" ht="23.25" x14ac:dyDescent="0.35">
      <c r="A45" s="194" t="s">
        <v>25</v>
      </c>
      <c r="B45" s="195"/>
      <c r="C45" s="195"/>
      <c r="D45" s="195">
        <f>+'6.1'!D45</f>
        <v>2020</v>
      </c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6"/>
    </row>
    <row r="46" spans="1:38" ht="23.25" x14ac:dyDescent="0.35">
      <c r="A46" s="194" t="s">
        <v>66</v>
      </c>
      <c r="B46" s="197"/>
      <c r="C46" s="197"/>
      <c r="D46" s="195">
        <f>+D45</f>
        <v>2020</v>
      </c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8"/>
    </row>
    <row r="47" spans="1:38" x14ac:dyDescent="0.25">
      <c r="A47" s="199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38" t="s">
        <v>172</v>
      </c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9"/>
    </row>
    <row r="48" spans="1:38" ht="105" x14ac:dyDescent="0.25">
      <c r="A48" s="201"/>
      <c r="B48" s="202" t="s">
        <v>17</v>
      </c>
      <c r="C48" s="202" t="s">
        <v>38</v>
      </c>
      <c r="D48" s="202" t="s">
        <v>18</v>
      </c>
      <c r="E48" s="202" t="s">
        <v>39</v>
      </c>
      <c r="F48" s="202" t="s">
        <v>40</v>
      </c>
      <c r="G48" s="202" t="str">
        <f>'4.1'!G49</f>
        <v>Transfers from General Bank Account / Transferts du Compte Bancaire Général</v>
      </c>
      <c r="H48" s="202" t="str">
        <f>H8</f>
        <v xml:space="preserve">Transfers from Investments / Transferts des Investissements </v>
      </c>
      <c r="I48" s="202" t="s">
        <v>41</v>
      </c>
      <c r="J48" s="202" t="s">
        <v>75</v>
      </c>
      <c r="K48" s="202" t="s">
        <v>42</v>
      </c>
      <c r="L48" s="202" t="s">
        <v>43</v>
      </c>
      <c r="M48" s="202" t="s">
        <v>44</v>
      </c>
      <c r="N48" s="202" t="s">
        <v>45</v>
      </c>
      <c r="O48" s="202" t="s">
        <v>46</v>
      </c>
      <c r="P48" s="202" t="s">
        <v>47</v>
      </c>
      <c r="Q48" s="202" t="str">
        <f>'4.1'!Q49</f>
        <v>Conferences &amp; Training / Conférences &amp; Formation</v>
      </c>
      <c r="R48" s="202" t="str">
        <f>'4.1'!R49</f>
        <v>Conventions &amp; Collective Bargaining / Conventions &amp; Négociation Collective</v>
      </c>
      <c r="S48" s="202" t="s">
        <v>48</v>
      </c>
      <c r="T48" s="202" t="s">
        <v>49</v>
      </c>
      <c r="U48" s="202" t="s">
        <v>50</v>
      </c>
      <c r="V48" s="202" t="s">
        <v>51</v>
      </c>
      <c r="W48" s="202" t="s">
        <v>52</v>
      </c>
      <c r="X48" s="202" t="s">
        <v>53</v>
      </c>
      <c r="Y48" s="202" t="s">
        <v>54</v>
      </c>
      <c r="Z48" s="202" t="s">
        <v>55</v>
      </c>
      <c r="AA48" s="202" t="s">
        <v>56</v>
      </c>
      <c r="AB48" s="202" t="s">
        <v>36</v>
      </c>
      <c r="AC48" s="202" t="s">
        <v>57</v>
      </c>
      <c r="AD48" s="202" t="s">
        <v>58</v>
      </c>
      <c r="AE48" s="202" t="s">
        <v>59</v>
      </c>
      <c r="AF48" s="202" t="str">
        <f>'4.1'!AF49</f>
        <v xml:space="preserve">Honorariums / Honoraires </v>
      </c>
      <c r="AG48" s="202" t="str">
        <f>'4.1'!AG49</f>
        <v>Loss of Wages / Pertes de Salaires</v>
      </c>
      <c r="AH48" s="202" t="str">
        <f>'4.1'!AH49</f>
        <v>Petty Cash Transfers / Transferts Petite Caisse</v>
      </c>
      <c r="AI48" s="202" t="str">
        <f>'4.1'!AI8</f>
        <v>Investment Transfers / Transferts Investissements</v>
      </c>
      <c r="AJ48" s="202" t="str">
        <f>'4.1'!AJ49</f>
        <v>Transfers to General Bank Account / Transferts au Compte Bancaire Général</v>
      </c>
      <c r="AK48" s="202" t="s">
        <v>43</v>
      </c>
      <c r="AL48" s="203" t="s">
        <v>60</v>
      </c>
    </row>
    <row r="49" spans="1:38" x14ac:dyDescent="0.25">
      <c r="A49" s="204"/>
      <c r="B49" s="205">
        <v>43556</v>
      </c>
      <c r="C49" s="206"/>
      <c r="D49" s="206" t="s">
        <v>62</v>
      </c>
      <c r="E49" s="208">
        <f>'6.1'!E67</f>
        <v>0</v>
      </c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12"/>
    </row>
    <row r="50" spans="1:38" x14ac:dyDescent="0.25">
      <c r="A50" s="204">
        <v>1</v>
      </c>
      <c r="B50" s="112"/>
      <c r="C50" s="103"/>
      <c r="D50" s="103"/>
      <c r="E50" s="208">
        <f t="shared" ref="E50:E64" si="8">+E49+F50-N50</f>
        <v>0</v>
      </c>
      <c r="F50" s="208">
        <f>SUM(H50:L50)</f>
        <v>0</v>
      </c>
      <c r="G50" s="208"/>
      <c r="H50" s="208"/>
      <c r="I50" s="105"/>
      <c r="J50" s="105"/>
      <c r="K50" s="105"/>
      <c r="L50" s="105"/>
      <c r="M50" s="105"/>
      <c r="N50" s="208">
        <f>SUM(O50:AK50)</f>
        <v>0</v>
      </c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29"/>
    </row>
    <row r="51" spans="1:38" x14ac:dyDescent="0.25">
      <c r="A51" s="204">
        <f>1+A50</f>
        <v>2</v>
      </c>
      <c r="B51" s="112"/>
      <c r="C51" s="103"/>
      <c r="D51" s="103"/>
      <c r="E51" s="208">
        <f t="shared" si="8"/>
        <v>0</v>
      </c>
      <c r="F51" s="208">
        <f t="shared" ref="F51:F64" si="9">SUM(H51:L51)</f>
        <v>0</v>
      </c>
      <c r="G51" s="208"/>
      <c r="H51" s="208"/>
      <c r="I51" s="105"/>
      <c r="J51" s="105"/>
      <c r="K51" s="105"/>
      <c r="L51" s="105"/>
      <c r="M51" s="105"/>
      <c r="N51" s="208">
        <f t="shared" ref="N51:N64" si="10">SUM(O51:AK51)</f>
        <v>0</v>
      </c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29"/>
    </row>
    <row r="52" spans="1:38" x14ac:dyDescent="0.25">
      <c r="A52" s="204">
        <f t="shared" ref="A52:A63" si="11">1+A51</f>
        <v>3</v>
      </c>
      <c r="B52" s="112"/>
      <c r="C52" s="103"/>
      <c r="D52" s="103"/>
      <c r="E52" s="208">
        <f t="shared" si="8"/>
        <v>0</v>
      </c>
      <c r="F52" s="208">
        <f t="shared" si="9"/>
        <v>0</v>
      </c>
      <c r="G52" s="208"/>
      <c r="H52" s="208"/>
      <c r="I52" s="105"/>
      <c r="J52" s="105"/>
      <c r="K52" s="105"/>
      <c r="L52" s="105"/>
      <c r="M52" s="105"/>
      <c r="N52" s="208">
        <f t="shared" si="10"/>
        <v>0</v>
      </c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29"/>
    </row>
    <row r="53" spans="1:38" x14ac:dyDescent="0.25">
      <c r="A53" s="204">
        <f t="shared" si="11"/>
        <v>4</v>
      </c>
      <c r="B53" s="112"/>
      <c r="C53" s="103"/>
      <c r="D53" s="103"/>
      <c r="E53" s="208">
        <f t="shared" si="8"/>
        <v>0</v>
      </c>
      <c r="F53" s="208">
        <f t="shared" si="9"/>
        <v>0</v>
      </c>
      <c r="G53" s="208"/>
      <c r="H53" s="208"/>
      <c r="I53" s="105"/>
      <c r="J53" s="105"/>
      <c r="K53" s="105"/>
      <c r="L53" s="105"/>
      <c r="M53" s="105"/>
      <c r="N53" s="208">
        <f t="shared" si="10"/>
        <v>0</v>
      </c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29"/>
    </row>
    <row r="54" spans="1:38" x14ac:dyDescent="0.25">
      <c r="A54" s="204">
        <f t="shared" si="11"/>
        <v>5</v>
      </c>
      <c r="B54" s="112"/>
      <c r="C54" s="103"/>
      <c r="D54" s="103"/>
      <c r="E54" s="208">
        <f t="shared" si="8"/>
        <v>0</v>
      </c>
      <c r="F54" s="208">
        <f t="shared" si="9"/>
        <v>0</v>
      </c>
      <c r="G54" s="208"/>
      <c r="H54" s="208"/>
      <c r="I54" s="105"/>
      <c r="J54" s="105"/>
      <c r="K54" s="105"/>
      <c r="L54" s="105"/>
      <c r="M54" s="105"/>
      <c r="N54" s="208">
        <f t="shared" si="10"/>
        <v>0</v>
      </c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29"/>
    </row>
    <row r="55" spans="1:38" x14ac:dyDescent="0.25">
      <c r="A55" s="204">
        <f t="shared" si="11"/>
        <v>6</v>
      </c>
      <c r="B55" s="112"/>
      <c r="C55" s="103"/>
      <c r="D55" s="103"/>
      <c r="E55" s="208">
        <f t="shared" si="8"/>
        <v>0</v>
      </c>
      <c r="F55" s="208">
        <f t="shared" si="9"/>
        <v>0</v>
      </c>
      <c r="G55" s="208"/>
      <c r="H55" s="208"/>
      <c r="I55" s="105"/>
      <c r="J55" s="105"/>
      <c r="K55" s="105"/>
      <c r="L55" s="105"/>
      <c r="M55" s="105"/>
      <c r="N55" s="208">
        <f t="shared" si="10"/>
        <v>0</v>
      </c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29"/>
    </row>
    <row r="56" spans="1:38" x14ac:dyDescent="0.25">
      <c r="A56" s="204">
        <f t="shared" si="11"/>
        <v>7</v>
      </c>
      <c r="B56" s="112"/>
      <c r="C56" s="103"/>
      <c r="D56" s="103"/>
      <c r="E56" s="208">
        <f t="shared" si="8"/>
        <v>0</v>
      </c>
      <c r="F56" s="208">
        <f t="shared" si="9"/>
        <v>0</v>
      </c>
      <c r="G56" s="208"/>
      <c r="H56" s="208"/>
      <c r="I56" s="105"/>
      <c r="J56" s="105"/>
      <c r="K56" s="105"/>
      <c r="L56" s="105"/>
      <c r="M56" s="105"/>
      <c r="N56" s="208">
        <f t="shared" si="10"/>
        <v>0</v>
      </c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29"/>
    </row>
    <row r="57" spans="1:38" x14ac:dyDescent="0.25">
      <c r="A57" s="204">
        <f t="shared" si="11"/>
        <v>8</v>
      </c>
      <c r="B57" s="112"/>
      <c r="C57" s="103"/>
      <c r="D57" s="103"/>
      <c r="E57" s="208">
        <f t="shared" si="8"/>
        <v>0</v>
      </c>
      <c r="F57" s="208">
        <f t="shared" si="9"/>
        <v>0</v>
      </c>
      <c r="G57" s="208"/>
      <c r="H57" s="208"/>
      <c r="I57" s="105"/>
      <c r="J57" s="105"/>
      <c r="K57" s="105"/>
      <c r="L57" s="105"/>
      <c r="M57" s="105"/>
      <c r="N57" s="208">
        <f t="shared" si="10"/>
        <v>0</v>
      </c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29"/>
    </row>
    <row r="58" spans="1:38" x14ac:dyDescent="0.25">
      <c r="A58" s="204">
        <f t="shared" si="11"/>
        <v>9</v>
      </c>
      <c r="B58" s="112"/>
      <c r="C58" s="103"/>
      <c r="D58" s="103"/>
      <c r="E58" s="208">
        <f t="shared" si="8"/>
        <v>0</v>
      </c>
      <c r="F58" s="208">
        <f t="shared" si="9"/>
        <v>0</v>
      </c>
      <c r="G58" s="208"/>
      <c r="H58" s="208"/>
      <c r="I58" s="105"/>
      <c r="J58" s="105"/>
      <c r="K58" s="105"/>
      <c r="L58" s="105"/>
      <c r="M58" s="105"/>
      <c r="N58" s="208">
        <f t="shared" si="10"/>
        <v>0</v>
      </c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29"/>
    </row>
    <row r="59" spans="1:38" x14ac:dyDescent="0.25">
      <c r="A59" s="204">
        <f t="shared" si="11"/>
        <v>10</v>
      </c>
      <c r="B59" s="112"/>
      <c r="C59" s="103"/>
      <c r="D59" s="103"/>
      <c r="E59" s="208">
        <f t="shared" si="8"/>
        <v>0</v>
      </c>
      <c r="F59" s="208">
        <f t="shared" si="9"/>
        <v>0</v>
      </c>
      <c r="G59" s="208"/>
      <c r="H59" s="208"/>
      <c r="I59" s="105"/>
      <c r="J59" s="105"/>
      <c r="K59" s="105"/>
      <c r="L59" s="105"/>
      <c r="M59" s="105"/>
      <c r="N59" s="208">
        <f t="shared" si="10"/>
        <v>0</v>
      </c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29"/>
    </row>
    <row r="60" spans="1:38" x14ac:dyDescent="0.25">
      <c r="A60" s="204">
        <f t="shared" si="11"/>
        <v>11</v>
      </c>
      <c r="B60" s="112"/>
      <c r="C60" s="103"/>
      <c r="D60" s="103"/>
      <c r="E60" s="208">
        <f t="shared" si="8"/>
        <v>0</v>
      </c>
      <c r="F60" s="208">
        <f t="shared" si="9"/>
        <v>0</v>
      </c>
      <c r="G60" s="208"/>
      <c r="H60" s="208"/>
      <c r="I60" s="105"/>
      <c r="J60" s="105"/>
      <c r="K60" s="105"/>
      <c r="L60" s="105"/>
      <c r="M60" s="105"/>
      <c r="N60" s="208">
        <f t="shared" si="10"/>
        <v>0</v>
      </c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29"/>
    </row>
    <row r="61" spans="1:38" x14ac:dyDescent="0.25">
      <c r="A61" s="204">
        <f t="shared" si="11"/>
        <v>12</v>
      </c>
      <c r="B61" s="112"/>
      <c r="C61" s="103"/>
      <c r="D61" s="103"/>
      <c r="E61" s="208">
        <f t="shared" si="8"/>
        <v>0</v>
      </c>
      <c r="F61" s="208">
        <f t="shared" si="9"/>
        <v>0</v>
      </c>
      <c r="G61" s="208"/>
      <c r="H61" s="208"/>
      <c r="I61" s="105"/>
      <c r="J61" s="105"/>
      <c r="K61" s="105"/>
      <c r="L61" s="105"/>
      <c r="M61" s="105"/>
      <c r="N61" s="208">
        <f t="shared" si="10"/>
        <v>0</v>
      </c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29"/>
    </row>
    <row r="62" spans="1:38" x14ac:dyDescent="0.25">
      <c r="A62" s="204">
        <f t="shared" si="11"/>
        <v>13</v>
      </c>
      <c r="B62" s="112"/>
      <c r="C62" s="103"/>
      <c r="D62" s="103"/>
      <c r="E62" s="208">
        <f t="shared" si="8"/>
        <v>0</v>
      </c>
      <c r="F62" s="208">
        <f t="shared" si="9"/>
        <v>0</v>
      </c>
      <c r="G62" s="208"/>
      <c r="H62" s="208"/>
      <c r="I62" s="105"/>
      <c r="J62" s="105"/>
      <c r="K62" s="105"/>
      <c r="L62" s="105"/>
      <c r="M62" s="105"/>
      <c r="N62" s="208">
        <f t="shared" si="10"/>
        <v>0</v>
      </c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29"/>
    </row>
    <row r="63" spans="1:38" x14ac:dyDescent="0.25">
      <c r="A63" s="204">
        <f t="shared" si="11"/>
        <v>14</v>
      </c>
      <c r="B63" s="112"/>
      <c r="C63" s="103"/>
      <c r="D63" s="103"/>
      <c r="E63" s="208">
        <f t="shared" si="8"/>
        <v>0</v>
      </c>
      <c r="F63" s="208">
        <f t="shared" si="9"/>
        <v>0</v>
      </c>
      <c r="G63" s="208"/>
      <c r="H63" s="208"/>
      <c r="I63" s="105"/>
      <c r="J63" s="105"/>
      <c r="K63" s="105"/>
      <c r="L63" s="105"/>
      <c r="M63" s="105"/>
      <c r="N63" s="208">
        <f t="shared" si="10"/>
        <v>0</v>
      </c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29"/>
    </row>
    <row r="64" spans="1:38" x14ac:dyDescent="0.25">
      <c r="A64" s="204">
        <f>1+A63</f>
        <v>15</v>
      </c>
      <c r="B64" s="112"/>
      <c r="C64" s="103"/>
      <c r="D64" s="103"/>
      <c r="E64" s="208">
        <f t="shared" si="8"/>
        <v>0</v>
      </c>
      <c r="F64" s="208">
        <f t="shared" si="9"/>
        <v>0</v>
      </c>
      <c r="G64" s="208"/>
      <c r="H64" s="208"/>
      <c r="I64" s="105"/>
      <c r="J64" s="105"/>
      <c r="K64" s="105"/>
      <c r="L64" s="105"/>
      <c r="M64" s="105"/>
      <c r="N64" s="208">
        <f t="shared" si="10"/>
        <v>0</v>
      </c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29"/>
    </row>
    <row r="65" spans="1:42" ht="28.5" customHeight="1" x14ac:dyDescent="0.25">
      <c r="A65" s="207">
        <f t="shared" ref="A65:A66" si="12">1+A64</f>
        <v>16</v>
      </c>
      <c r="B65" s="259" t="str">
        <f>'4.1'!B66:D66</f>
        <v>Month - Total Transfers from General Bank Account / Total des Transferts provenant du Compte Bancaire Général pour le Mois</v>
      </c>
      <c r="C65" s="260"/>
      <c r="D65" s="261"/>
      <c r="E65" s="209">
        <f>F65</f>
        <v>0</v>
      </c>
      <c r="F65" s="209">
        <f>G65</f>
        <v>0</v>
      </c>
      <c r="G65" s="209">
        <f>AJ37</f>
        <v>0</v>
      </c>
      <c r="H65" s="209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12"/>
    </row>
    <row r="66" spans="1:42" ht="30" customHeight="1" x14ac:dyDescent="0.25">
      <c r="A66" s="207">
        <f t="shared" si="12"/>
        <v>17</v>
      </c>
      <c r="B66" s="232" t="str">
        <f>B36</f>
        <v>Month - Total Transfers from Investment / Total des Transferts provenant des Investissements pour le Mois</v>
      </c>
      <c r="C66" s="233"/>
      <c r="D66" s="234"/>
      <c r="E66" s="209">
        <f>F66</f>
        <v>0</v>
      </c>
      <c r="F66" s="209">
        <f>H66</f>
        <v>0</v>
      </c>
      <c r="G66" s="209"/>
      <c r="H66" s="209">
        <f>'3.0'!N12</f>
        <v>0</v>
      </c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12"/>
    </row>
    <row r="67" spans="1:42" ht="15.75" thickBot="1" x14ac:dyDescent="0.3">
      <c r="A67" s="235" t="s">
        <v>0</v>
      </c>
      <c r="B67" s="236"/>
      <c r="C67" s="236"/>
      <c r="D67" s="237"/>
      <c r="E67" s="210">
        <f>+E64+F65+F66</f>
        <v>0</v>
      </c>
      <c r="F67" s="211">
        <f t="shared" ref="F67:L67" si="13">SUM(F50:F66)</f>
        <v>0</v>
      </c>
      <c r="G67" s="211">
        <f t="shared" si="13"/>
        <v>0</v>
      </c>
      <c r="H67" s="211">
        <f t="shared" si="13"/>
        <v>0</v>
      </c>
      <c r="I67" s="211">
        <f t="shared" si="13"/>
        <v>0</v>
      </c>
      <c r="J67" s="211">
        <f t="shared" si="13"/>
        <v>0</v>
      </c>
      <c r="K67" s="211">
        <f t="shared" si="13"/>
        <v>0</v>
      </c>
      <c r="L67" s="211">
        <f t="shared" si="13"/>
        <v>0</v>
      </c>
      <c r="M67" s="211"/>
      <c r="N67" s="211">
        <f>SUM(N50:N66)</f>
        <v>0</v>
      </c>
      <c r="O67" s="211">
        <f t="shared" ref="O67:AK67" si="14">SUM(O50:O66)</f>
        <v>0</v>
      </c>
      <c r="P67" s="211">
        <f t="shared" si="14"/>
        <v>0</v>
      </c>
      <c r="Q67" s="211">
        <f t="shared" si="14"/>
        <v>0</v>
      </c>
      <c r="R67" s="211">
        <f t="shared" si="14"/>
        <v>0</v>
      </c>
      <c r="S67" s="211">
        <f t="shared" si="14"/>
        <v>0</v>
      </c>
      <c r="T67" s="211">
        <f t="shared" si="14"/>
        <v>0</v>
      </c>
      <c r="U67" s="211">
        <f t="shared" si="14"/>
        <v>0</v>
      </c>
      <c r="V67" s="211">
        <f t="shared" si="14"/>
        <v>0</v>
      </c>
      <c r="W67" s="211">
        <f t="shared" si="14"/>
        <v>0</v>
      </c>
      <c r="X67" s="211">
        <f t="shared" si="14"/>
        <v>0</v>
      </c>
      <c r="Y67" s="211">
        <f t="shared" si="14"/>
        <v>0</v>
      </c>
      <c r="Z67" s="211">
        <f t="shared" si="14"/>
        <v>0</v>
      </c>
      <c r="AA67" s="211">
        <f t="shared" si="14"/>
        <v>0</v>
      </c>
      <c r="AB67" s="211">
        <f t="shared" si="14"/>
        <v>0</v>
      </c>
      <c r="AC67" s="211">
        <f t="shared" si="14"/>
        <v>0</v>
      </c>
      <c r="AD67" s="211">
        <f t="shared" si="14"/>
        <v>0</v>
      </c>
      <c r="AE67" s="211">
        <f t="shared" si="14"/>
        <v>0</v>
      </c>
      <c r="AF67" s="211">
        <f t="shared" si="14"/>
        <v>0</v>
      </c>
      <c r="AG67" s="211">
        <f t="shared" si="14"/>
        <v>0</v>
      </c>
      <c r="AH67" s="211">
        <f t="shared" si="14"/>
        <v>0</v>
      </c>
      <c r="AI67" s="211">
        <f t="shared" si="14"/>
        <v>0</v>
      </c>
      <c r="AJ67" s="211">
        <f t="shared" si="14"/>
        <v>0</v>
      </c>
      <c r="AK67" s="211">
        <f t="shared" si="14"/>
        <v>0</v>
      </c>
      <c r="AL67" s="213"/>
    </row>
    <row r="68" spans="1:42" x14ac:dyDescent="0.25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</row>
    <row r="69" spans="1:42" x14ac:dyDescent="0.25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</row>
    <row r="70" spans="1:42" x14ac:dyDescent="0.25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</row>
  </sheetData>
  <sheetProtection algorithmName="SHA-512" hashValue="gyB9m/iZg06rc2h2tqrAQJ6w1bW55qMQJOrVD9PxuAD3/EB5Sh0j7Y6hdD4KRNBDWX6lTqTUiiOZSo4qosJdXA==" saltValue="FAbKH8T8XrQ/FR1ttFPnaQ==" spinCount="100000" sheet="1" objects="1" scenarios="1" formatColumns="0" formatRows="0" selectLockedCells="1"/>
  <mergeCells count="12">
    <mergeCell ref="B66:D66"/>
    <mergeCell ref="A67:D67"/>
    <mergeCell ref="O47:AL47"/>
    <mergeCell ref="A2:AL2"/>
    <mergeCell ref="A4:AL4"/>
    <mergeCell ref="O7:AL7"/>
    <mergeCell ref="A42:AL42"/>
    <mergeCell ref="A44:AL44"/>
    <mergeCell ref="B36:D36"/>
    <mergeCell ref="A37:D37"/>
    <mergeCell ref="B35:D35"/>
    <mergeCell ref="B65:D65"/>
  </mergeCells>
  <pageMargins left="0.7" right="0.7" top="0.75" bottom="0.75" header="0.3" footer="0.3"/>
  <pageSetup paperSize="5" scale="60" orientation="landscape" r:id="rId1"/>
  <rowBreaks count="1" manualBreakCount="1">
    <brk id="39" max="16383" man="1"/>
  </rowBreaks>
  <ignoredErrors>
    <ignoredError sqref="B35 B65" unlockedFormula="1"/>
    <ignoredError sqref="F35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workbookViewId="0">
      <selection activeCell="G10" sqref="G10"/>
    </sheetView>
  </sheetViews>
  <sheetFormatPr defaultColWidth="11.42578125" defaultRowHeight="15" x14ac:dyDescent="0.25"/>
  <cols>
    <col min="1" max="1" width="18.5703125" customWidth="1"/>
    <col min="2" max="2" width="10.28515625" customWidth="1"/>
    <col min="3" max="3" width="22.5703125" customWidth="1"/>
    <col min="4" max="4" width="11.5703125" customWidth="1"/>
    <col min="5" max="5" width="22.85546875" customWidth="1"/>
    <col min="6" max="6" width="14.140625" customWidth="1"/>
    <col min="7" max="7" width="14.85546875" customWidth="1"/>
  </cols>
  <sheetData>
    <row r="2" spans="1:25" ht="23.25" x14ac:dyDescent="0.35">
      <c r="A2" s="34" t="s">
        <v>200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23.25" x14ac:dyDescent="0.35">
      <c r="A3" s="17" t="s">
        <v>20</v>
      </c>
      <c r="B3" s="25">
        <f>+'6.2'!B3</f>
        <v>0</v>
      </c>
      <c r="C3" s="34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3.25" x14ac:dyDescent="0.35">
      <c r="A4" s="34" t="str">
        <f>'4.2'!A4</f>
        <v>BANK RECONCILIATION / CONCILIATION BANCAIRE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23.25" x14ac:dyDescent="0.35">
      <c r="A5" s="34" t="s">
        <v>25</v>
      </c>
      <c r="B5" s="34"/>
      <c r="C5" s="34">
        <f>+'6.2'!C5</f>
        <v>2020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ht="23.25" x14ac:dyDescent="0.35">
      <c r="A6" s="34" t="s">
        <v>66</v>
      </c>
      <c r="C6" s="34">
        <f>+C5</f>
        <v>2020</v>
      </c>
      <c r="D6" s="34"/>
    </row>
    <row r="8" spans="1:25" ht="18.75" x14ac:dyDescent="0.3">
      <c r="B8" s="1"/>
      <c r="C8" s="1"/>
    </row>
    <row r="10" spans="1:25" ht="56.25" customHeight="1" x14ac:dyDescent="0.25">
      <c r="B10" s="262" t="s">
        <v>110</v>
      </c>
      <c r="C10" s="275"/>
      <c r="D10" s="275"/>
      <c r="E10" s="43"/>
      <c r="F10" s="4"/>
      <c r="G10" s="114"/>
    </row>
    <row r="11" spans="1:25" x14ac:dyDescent="0.25">
      <c r="F11" s="4"/>
      <c r="G11" s="4"/>
    </row>
    <row r="12" spans="1:25" ht="30" x14ac:dyDescent="0.25">
      <c r="B12" s="262" t="s">
        <v>106</v>
      </c>
      <c r="C12" s="262"/>
      <c r="D12" s="40"/>
      <c r="E12" s="41" t="s">
        <v>107</v>
      </c>
      <c r="F12" s="42" t="s">
        <v>108</v>
      </c>
      <c r="G12" s="4"/>
    </row>
    <row r="13" spans="1:25" x14ac:dyDescent="0.25">
      <c r="B13" s="263" t="s">
        <v>109</v>
      </c>
      <c r="C13" s="263"/>
      <c r="D13" s="35"/>
      <c r="E13" s="115"/>
      <c r="F13" s="116"/>
      <c r="G13" s="4"/>
    </row>
    <row r="14" spans="1:25" x14ac:dyDescent="0.25">
      <c r="B14" s="263"/>
      <c r="C14" s="263"/>
      <c r="D14" s="35"/>
      <c r="E14" s="117"/>
      <c r="F14" s="118"/>
      <c r="G14" s="4"/>
    </row>
    <row r="15" spans="1:25" x14ac:dyDescent="0.25">
      <c r="B15" s="263"/>
      <c r="C15" s="263"/>
      <c r="D15" s="35"/>
      <c r="E15" s="117"/>
      <c r="F15" s="118"/>
      <c r="G15" s="4"/>
    </row>
    <row r="16" spans="1:25" x14ac:dyDescent="0.25">
      <c r="B16" s="263"/>
      <c r="C16" s="263"/>
      <c r="D16" s="35"/>
      <c r="E16" s="117"/>
      <c r="F16" s="118"/>
      <c r="G16" s="4"/>
    </row>
    <row r="17" spans="2:7" x14ac:dyDescent="0.25">
      <c r="B17" s="263"/>
      <c r="C17" s="263"/>
      <c r="D17" s="35"/>
      <c r="E17" s="117"/>
      <c r="F17" s="118"/>
      <c r="G17" s="4"/>
    </row>
    <row r="18" spans="2:7" x14ac:dyDescent="0.25">
      <c r="B18" s="263"/>
      <c r="C18" s="263"/>
      <c r="D18" s="35"/>
      <c r="E18" s="117"/>
      <c r="F18" s="118"/>
      <c r="G18" s="4"/>
    </row>
    <row r="19" spans="2:7" x14ac:dyDescent="0.25">
      <c r="B19" s="263"/>
      <c r="C19" s="263"/>
      <c r="D19" s="35"/>
      <c r="E19" s="117"/>
      <c r="F19" s="118"/>
      <c r="G19" s="4"/>
    </row>
    <row r="20" spans="2:7" x14ac:dyDescent="0.25">
      <c r="B20" s="263"/>
      <c r="C20" s="263"/>
      <c r="D20" s="35"/>
      <c r="E20" s="117"/>
      <c r="F20" s="118"/>
      <c r="G20" s="4"/>
    </row>
    <row r="21" spans="2:7" x14ac:dyDescent="0.25">
      <c r="B21" s="263"/>
      <c r="C21" s="263"/>
      <c r="D21" s="35"/>
      <c r="E21" s="117"/>
      <c r="F21" s="118"/>
      <c r="G21" s="4"/>
    </row>
    <row r="22" spans="2:7" x14ac:dyDescent="0.25">
      <c r="B22" s="263"/>
      <c r="C22" s="263"/>
      <c r="D22" s="35"/>
      <c r="E22" s="119"/>
      <c r="F22" s="120"/>
      <c r="G22" s="4"/>
    </row>
    <row r="23" spans="2:7" x14ac:dyDescent="0.25">
      <c r="F23" s="4">
        <f>SUM(F13:F22)</f>
        <v>0</v>
      </c>
      <c r="G23" s="4">
        <f>-F23</f>
        <v>0</v>
      </c>
    </row>
    <row r="24" spans="2:7" x14ac:dyDescent="0.25">
      <c r="F24" s="4"/>
      <c r="G24" s="4"/>
    </row>
    <row r="25" spans="2:7" ht="30" x14ac:dyDescent="0.25">
      <c r="B25" s="262" t="s">
        <v>111</v>
      </c>
      <c r="C25" s="262"/>
      <c r="D25" s="2"/>
      <c r="E25" s="15" t="s">
        <v>19</v>
      </c>
      <c r="F25" s="42" t="s">
        <v>108</v>
      </c>
      <c r="G25" s="4"/>
    </row>
    <row r="26" spans="2:7" x14ac:dyDescent="0.25">
      <c r="B26" s="263" t="s">
        <v>109</v>
      </c>
      <c r="C26" s="263"/>
      <c r="D26" s="35"/>
      <c r="E26" s="115"/>
      <c r="F26" s="116"/>
      <c r="G26" s="4"/>
    </row>
    <row r="27" spans="2:7" x14ac:dyDescent="0.25">
      <c r="B27" s="263"/>
      <c r="C27" s="263"/>
      <c r="D27" s="35"/>
      <c r="E27" s="117"/>
      <c r="F27" s="118"/>
      <c r="G27" s="4"/>
    </row>
    <row r="28" spans="2:7" x14ac:dyDescent="0.25">
      <c r="B28" s="263"/>
      <c r="C28" s="263"/>
      <c r="D28" s="35"/>
      <c r="E28" s="117"/>
      <c r="F28" s="118"/>
      <c r="G28" s="4"/>
    </row>
    <row r="29" spans="2:7" x14ac:dyDescent="0.25">
      <c r="B29" s="263"/>
      <c r="C29" s="263"/>
      <c r="D29" s="35"/>
      <c r="E29" s="117"/>
      <c r="F29" s="118"/>
      <c r="G29" s="4"/>
    </row>
    <row r="30" spans="2:7" x14ac:dyDescent="0.25">
      <c r="B30" s="263"/>
      <c r="C30" s="263"/>
      <c r="D30" s="35"/>
      <c r="E30" s="117"/>
      <c r="F30" s="118"/>
      <c r="G30" s="4"/>
    </row>
    <row r="31" spans="2:7" x14ac:dyDescent="0.25">
      <c r="B31" s="263"/>
      <c r="C31" s="263"/>
      <c r="D31" s="35"/>
      <c r="E31" s="117"/>
      <c r="F31" s="118"/>
      <c r="G31" s="4"/>
    </row>
    <row r="32" spans="2:7" x14ac:dyDescent="0.25">
      <c r="B32" s="263"/>
      <c r="C32" s="263"/>
      <c r="D32" s="35"/>
      <c r="E32" s="117"/>
      <c r="F32" s="118"/>
      <c r="G32" s="4"/>
    </row>
    <row r="33" spans="1:8" x14ac:dyDescent="0.25">
      <c r="B33" s="263"/>
      <c r="C33" s="263"/>
      <c r="D33" s="35"/>
      <c r="E33" s="119"/>
      <c r="F33" s="120"/>
      <c r="G33" s="4"/>
    </row>
    <row r="34" spans="1:8" x14ac:dyDescent="0.25">
      <c r="F34" s="4">
        <f>SUM(F26:F33)</f>
        <v>0</v>
      </c>
      <c r="G34" s="4">
        <f>+F34</f>
        <v>0</v>
      </c>
    </row>
    <row r="35" spans="1:8" x14ac:dyDescent="0.25">
      <c r="F35" s="4"/>
      <c r="G35" s="7"/>
    </row>
    <row r="36" spans="1:8" x14ac:dyDescent="0.25">
      <c r="F36" s="4"/>
      <c r="G36" s="4"/>
    </row>
    <row r="37" spans="1:8" ht="36.75" customHeight="1" thickBot="1" x14ac:dyDescent="0.3">
      <c r="B37" s="262" t="s">
        <v>112</v>
      </c>
      <c r="C37" s="262"/>
      <c r="D37" s="262"/>
      <c r="F37" s="4"/>
      <c r="G37" s="6">
        <f>+G10+G23+G34</f>
        <v>0</v>
      </c>
    </row>
    <row r="38" spans="1:8" ht="15.75" thickTop="1" x14ac:dyDescent="0.25">
      <c r="F38" s="4"/>
      <c r="G38" s="4"/>
    </row>
    <row r="39" spans="1:8" ht="35.25" customHeight="1" thickBot="1" x14ac:dyDescent="0.3">
      <c r="B39" s="262" t="s">
        <v>113</v>
      </c>
      <c r="C39" s="262"/>
      <c r="D39" s="262"/>
      <c r="F39" s="4"/>
      <c r="G39" s="6">
        <f>+'7.1'!E37</f>
        <v>0</v>
      </c>
    </row>
    <row r="40" spans="1:8" ht="15.75" thickTop="1" x14ac:dyDescent="0.25">
      <c r="F40" s="4"/>
      <c r="G40" s="4"/>
    </row>
    <row r="41" spans="1:8" ht="38.25" customHeight="1" thickBot="1" x14ac:dyDescent="0.3">
      <c r="B41" s="262" t="s">
        <v>114</v>
      </c>
      <c r="C41" s="262"/>
      <c r="D41" s="262"/>
      <c r="E41" s="2"/>
      <c r="F41" s="5"/>
      <c r="G41" s="6">
        <f>+G37-G39</f>
        <v>0</v>
      </c>
    </row>
    <row r="42" spans="1:8" ht="15.75" thickTop="1" x14ac:dyDescent="0.25"/>
    <row r="45" spans="1:8" x14ac:dyDescent="0.25">
      <c r="A45" s="59"/>
      <c r="B45" s="26"/>
      <c r="C45" s="26"/>
      <c r="D45" s="26"/>
      <c r="E45" s="26"/>
      <c r="F45" s="26"/>
      <c r="G45" s="26"/>
      <c r="H45" s="26"/>
    </row>
    <row r="46" spans="1:8" x14ac:dyDescent="0.25">
      <c r="A46" s="59"/>
      <c r="B46" s="59"/>
      <c r="C46" s="26"/>
      <c r="D46" s="26"/>
      <c r="E46" s="26"/>
      <c r="F46" s="59"/>
      <c r="G46" s="26"/>
      <c r="H46" s="26"/>
    </row>
  </sheetData>
  <sheetProtection algorithmName="SHA-512" hashValue="Sm8H+62HOkDk7ZfyR8ELLB0dcSJJtEIbu8tHVMzOk8TDXKJJzqmi/kLZJCS+C7hHWsBdlsiOWL3y51HR4eMZuA==" saltValue="2gXgmaPRLaWk7MxyHFZRkg==" spinCount="100000" sheet="1" objects="1" scenarios="1" formatColumns="0" formatRows="0" selectLockedCells="1"/>
  <mergeCells count="8">
    <mergeCell ref="B37:D37"/>
    <mergeCell ref="B39:D39"/>
    <mergeCell ref="B41:D41"/>
    <mergeCell ref="B10:D10"/>
    <mergeCell ref="B12:C12"/>
    <mergeCell ref="B13:C22"/>
    <mergeCell ref="B25:C25"/>
    <mergeCell ref="B26:C33"/>
  </mergeCells>
  <pageMargins left="0.7" right="0.7" top="0.75" bottom="0.75" header="0.3" footer="0.3"/>
  <pageSetup scale="7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workbookViewId="0">
      <selection activeCell="G10" sqref="G10"/>
    </sheetView>
  </sheetViews>
  <sheetFormatPr defaultColWidth="11.42578125" defaultRowHeight="15" x14ac:dyDescent="0.25"/>
  <cols>
    <col min="1" max="1" width="18.5703125" customWidth="1"/>
    <col min="2" max="2" width="10.28515625" customWidth="1"/>
    <col min="3" max="3" width="22.5703125" customWidth="1"/>
    <col min="4" max="4" width="9.42578125" customWidth="1"/>
    <col min="5" max="5" width="21.85546875" customWidth="1"/>
    <col min="6" max="6" width="13.7109375" customWidth="1"/>
    <col min="7" max="7" width="12.5703125" customWidth="1"/>
  </cols>
  <sheetData>
    <row r="2" spans="1:25" ht="23.25" x14ac:dyDescent="0.35">
      <c r="A2" s="45" t="s">
        <v>200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23.25" x14ac:dyDescent="0.35">
      <c r="A3" s="17" t="s">
        <v>20</v>
      </c>
      <c r="B3" s="25">
        <f>+'6.2'!B3</f>
        <v>0</v>
      </c>
      <c r="C3" s="45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45" customHeight="1" x14ac:dyDescent="0.35">
      <c r="A4" s="265" t="str">
        <f>'4.3'!A4</f>
        <v>BANK RECONCILIATION - OTHER BANK ACCOUNT / CONCILIATION BANCAIRE - AUTRE COMPTE BANCAIRE</v>
      </c>
      <c r="B4" s="265"/>
      <c r="C4" s="265"/>
      <c r="D4" s="265"/>
      <c r="E4" s="265"/>
      <c r="F4" s="265"/>
      <c r="G4" s="26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ht="23.25" x14ac:dyDescent="0.35">
      <c r="A5" s="45" t="s">
        <v>25</v>
      </c>
      <c r="B5" s="45"/>
      <c r="C5" s="45">
        <f>+'6.2'!C5</f>
        <v>2020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ht="23.25" x14ac:dyDescent="0.35">
      <c r="A6" s="45" t="s">
        <v>66</v>
      </c>
      <c r="C6" s="45">
        <f>+C5</f>
        <v>2020</v>
      </c>
      <c r="D6" s="45"/>
    </row>
    <row r="8" spans="1:25" ht="18.75" x14ac:dyDescent="0.3">
      <c r="B8" s="1"/>
      <c r="C8" s="1"/>
    </row>
    <row r="10" spans="1:25" ht="56.25" customHeight="1" x14ac:dyDescent="0.25">
      <c r="B10" s="262" t="s">
        <v>110</v>
      </c>
      <c r="C10" s="275"/>
      <c r="D10" s="275"/>
      <c r="E10" s="44"/>
      <c r="F10" s="4"/>
      <c r="G10" s="114"/>
    </row>
    <row r="11" spans="1:25" x14ac:dyDescent="0.25">
      <c r="F11" s="4"/>
      <c r="G11" s="4"/>
    </row>
    <row r="12" spans="1:25" ht="30" x14ac:dyDescent="0.25">
      <c r="B12" s="262" t="s">
        <v>106</v>
      </c>
      <c r="C12" s="262"/>
      <c r="D12" s="40"/>
      <c r="E12" s="41" t="s">
        <v>107</v>
      </c>
      <c r="F12" s="42" t="s">
        <v>108</v>
      </c>
      <c r="G12" s="4"/>
    </row>
    <row r="13" spans="1:25" x14ac:dyDescent="0.25">
      <c r="B13" s="263" t="s">
        <v>109</v>
      </c>
      <c r="C13" s="263"/>
      <c r="D13" s="35"/>
      <c r="E13" s="115"/>
      <c r="F13" s="116"/>
      <c r="G13" s="4"/>
    </row>
    <row r="14" spans="1:25" x14ac:dyDescent="0.25">
      <c r="B14" s="263"/>
      <c r="C14" s="263"/>
      <c r="D14" s="35"/>
      <c r="E14" s="117"/>
      <c r="F14" s="118"/>
      <c r="G14" s="4"/>
    </row>
    <row r="15" spans="1:25" x14ac:dyDescent="0.25">
      <c r="B15" s="263"/>
      <c r="C15" s="263"/>
      <c r="D15" s="35"/>
      <c r="E15" s="117"/>
      <c r="F15" s="118"/>
      <c r="G15" s="4"/>
    </row>
    <row r="16" spans="1:25" x14ac:dyDescent="0.25">
      <c r="B16" s="263"/>
      <c r="C16" s="263"/>
      <c r="D16" s="35"/>
      <c r="E16" s="117"/>
      <c r="F16" s="118"/>
      <c r="G16" s="4"/>
    </row>
    <row r="17" spans="2:7" x14ac:dyDescent="0.25">
      <c r="B17" s="263"/>
      <c r="C17" s="263"/>
      <c r="D17" s="35"/>
      <c r="E17" s="117"/>
      <c r="F17" s="118"/>
      <c r="G17" s="4"/>
    </row>
    <row r="18" spans="2:7" x14ac:dyDescent="0.25">
      <c r="B18" s="263"/>
      <c r="C18" s="263"/>
      <c r="D18" s="35"/>
      <c r="E18" s="117"/>
      <c r="F18" s="118"/>
      <c r="G18" s="4"/>
    </row>
    <row r="19" spans="2:7" x14ac:dyDescent="0.25">
      <c r="B19" s="263"/>
      <c r="C19" s="263"/>
      <c r="D19" s="35"/>
      <c r="E19" s="117"/>
      <c r="F19" s="118"/>
      <c r="G19" s="4"/>
    </row>
    <row r="20" spans="2:7" x14ac:dyDescent="0.25">
      <c r="B20" s="263"/>
      <c r="C20" s="263"/>
      <c r="D20" s="35"/>
      <c r="E20" s="117"/>
      <c r="F20" s="118"/>
      <c r="G20" s="4"/>
    </row>
    <row r="21" spans="2:7" x14ac:dyDescent="0.25">
      <c r="B21" s="263"/>
      <c r="C21" s="263"/>
      <c r="D21" s="35"/>
      <c r="E21" s="117"/>
      <c r="F21" s="118"/>
      <c r="G21" s="4"/>
    </row>
    <row r="22" spans="2:7" x14ac:dyDescent="0.25">
      <c r="B22" s="263"/>
      <c r="C22" s="263"/>
      <c r="D22" s="35"/>
      <c r="E22" s="119"/>
      <c r="F22" s="120"/>
      <c r="G22" s="4"/>
    </row>
    <row r="23" spans="2:7" x14ac:dyDescent="0.25">
      <c r="F23" s="4">
        <f>SUM(F13:F22)</f>
        <v>0</v>
      </c>
      <c r="G23" s="4">
        <f>-F23</f>
        <v>0</v>
      </c>
    </row>
    <row r="24" spans="2:7" x14ac:dyDescent="0.25">
      <c r="F24" s="4"/>
      <c r="G24" s="4"/>
    </row>
    <row r="25" spans="2:7" ht="30" x14ac:dyDescent="0.25">
      <c r="B25" s="262" t="s">
        <v>111</v>
      </c>
      <c r="C25" s="262"/>
      <c r="D25" s="2"/>
      <c r="E25" s="15" t="s">
        <v>19</v>
      </c>
      <c r="F25" s="42" t="s">
        <v>108</v>
      </c>
      <c r="G25" s="4"/>
    </row>
    <row r="26" spans="2:7" x14ac:dyDescent="0.25">
      <c r="B26" s="263" t="s">
        <v>109</v>
      </c>
      <c r="C26" s="263"/>
      <c r="D26" s="35"/>
      <c r="E26" s="115"/>
      <c r="F26" s="116"/>
      <c r="G26" s="4"/>
    </row>
    <row r="27" spans="2:7" x14ac:dyDescent="0.25">
      <c r="B27" s="263"/>
      <c r="C27" s="263"/>
      <c r="D27" s="35"/>
      <c r="E27" s="117"/>
      <c r="F27" s="118"/>
      <c r="G27" s="4"/>
    </row>
    <row r="28" spans="2:7" x14ac:dyDescent="0.25">
      <c r="B28" s="263"/>
      <c r="C28" s="263"/>
      <c r="D28" s="35"/>
      <c r="E28" s="117"/>
      <c r="F28" s="118"/>
      <c r="G28" s="4"/>
    </row>
    <row r="29" spans="2:7" x14ac:dyDescent="0.25">
      <c r="B29" s="263"/>
      <c r="C29" s="263"/>
      <c r="D29" s="35"/>
      <c r="E29" s="117"/>
      <c r="F29" s="118"/>
      <c r="G29" s="4"/>
    </row>
    <row r="30" spans="2:7" x14ac:dyDescent="0.25">
      <c r="B30" s="263"/>
      <c r="C30" s="263"/>
      <c r="D30" s="35"/>
      <c r="E30" s="117"/>
      <c r="F30" s="118"/>
      <c r="G30" s="4"/>
    </row>
    <row r="31" spans="2:7" x14ac:dyDescent="0.25">
      <c r="B31" s="263"/>
      <c r="C31" s="263"/>
      <c r="D31" s="35"/>
      <c r="E31" s="117"/>
      <c r="F31" s="118"/>
      <c r="G31" s="4"/>
    </row>
    <row r="32" spans="2:7" x14ac:dyDescent="0.25">
      <c r="B32" s="263"/>
      <c r="C32" s="263"/>
      <c r="D32" s="35"/>
      <c r="E32" s="117"/>
      <c r="F32" s="118"/>
      <c r="G32" s="4"/>
    </row>
    <row r="33" spans="1:8" x14ac:dyDescent="0.25">
      <c r="B33" s="263"/>
      <c r="C33" s="263"/>
      <c r="D33" s="35"/>
      <c r="E33" s="119"/>
      <c r="F33" s="120"/>
      <c r="G33" s="4"/>
    </row>
    <row r="34" spans="1:8" x14ac:dyDescent="0.25">
      <c r="F34" s="4">
        <f>SUM(F26:F33)</f>
        <v>0</v>
      </c>
      <c r="G34" s="4">
        <f>+F34</f>
        <v>0</v>
      </c>
    </row>
    <row r="35" spans="1:8" x14ac:dyDescent="0.25">
      <c r="F35" s="4"/>
      <c r="G35" s="7"/>
    </row>
    <row r="36" spans="1:8" x14ac:dyDescent="0.25">
      <c r="F36" s="4"/>
      <c r="G36" s="4"/>
    </row>
    <row r="37" spans="1:8" ht="31.5" customHeight="1" thickBot="1" x14ac:dyDescent="0.3">
      <c r="B37" s="262" t="s">
        <v>112</v>
      </c>
      <c r="C37" s="262"/>
      <c r="D37" s="262"/>
      <c r="F37" s="4"/>
      <c r="G37" s="6">
        <f>+G10+G23+G34</f>
        <v>0</v>
      </c>
    </row>
    <row r="38" spans="1:8" ht="15.75" thickTop="1" x14ac:dyDescent="0.25">
      <c r="F38" s="4"/>
      <c r="G38" s="4"/>
    </row>
    <row r="39" spans="1:8" ht="33" customHeight="1" thickBot="1" x14ac:dyDescent="0.3">
      <c r="B39" s="262" t="s">
        <v>113</v>
      </c>
      <c r="C39" s="262"/>
      <c r="D39" s="262"/>
      <c r="F39" s="4"/>
      <c r="G39" s="6">
        <f>'7.1'!E67</f>
        <v>0</v>
      </c>
    </row>
    <row r="40" spans="1:8" ht="15.75" thickTop="1" x14ac:dyDescent="0.25">
      <c r="F40" s="4"/>
      <c r="G40" s="4"/>
    </row>
    <row r="41" spans="1:8" ht="32.25" customHeight="1" thickBot="1" x14ac:dyDescent="0.3">
      <c r="B41" s="262" t="s">
        <v>114</v>
      </c>
      <c r="C41" s="262"/>
      <c r="D41" s="262"/>
      <c r="E41" s="2"/>
      <c r="F41" s="5"/>
      <c r="G41" s="6">
        <f>+G37-G39</f>
        <v>0</v>
      </c>
    </row>
    <row r="42" spans="1:8" ht="15.75" thickTop="1" x14ac:dyDescent="0.25"/>
    <row r="45" spans="1:8" x14ac:dyDescent="0.25">
      <c r="A45" s="59"/>
      <c r="B45" s="26"/>
      <c r="C45" s="26"/>
      <c r="D45" s="26"/>
      <c r="E45" s="26"/>
      <c r="F45" s="26"/>
      <c r="G45" s="26"/>
      <c r="H45" s="26"/>
    </row>
    <row r="46" spans="1:8" x14ac:dyDescent="0.25">
      <c r="A46" s="59"/>
      <c r="B46" s="59"/>
      <c r="C46" s="26"/>
      <c r="D46" s="26"/>
      <c r="E46" s="26"/>
      <c r="F46" s="59"/>
      <c r="G46" s="26"/>
      <c r="H46" s="26"/>
    </row>
  </sheetData>
  <sheetProtection algorithmName="SHA-512" hashValue="OOqkN22Kyd46AbT5WCM1vyl41ZH/EM4kM1qd/LuRndyY3KRfGxViiYsoL2aSJbIAuf/xeOdr056EU22T7/B6Ug==" saltValue="KMUjg4wjQAh865TlD2SluA==" spinCount="100000" sheet="1" objects="1" scenarios="1" formatColumns="0" formatRows="0" selectLockedCells="1"/>
  <mergeCells count="9">
    <mergeCell ref="A4:G4"/>
    <mergeCell ref="B39:D39"/>
    <mergeCell ref="B41:D41"/>
    <mergeCell ref="B10:D10"/>
    <mergeCell ref="B12:C12"/>
    <mergeCell ref="B13:C22"/>
    <mergeCell ref="B25:C25"/>
    <mergeCell ref="B26:C33"/>
    <mergeCell ref="B37:D37"/>
  </mergeCells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1"/>
  <sheetViews>
    <sheetView workbookViewId="0">
      <selection activeCell="D8" sqref="D8"/>
    </sheetView>
  </sheetViews>
  <sheetFormatPr defaultColWidth="9.140625" defaultRowHeight="15" x14ac:dyDescent="0.25"/>
  <cols>
    <col min="1" max="1" width="2.85546875" customWidth="1"/>
    <col min="2" max="2" width="17" customWidth="1"/>
    <col min="3" max="3" width="33.42578125" customWidth="1"/>
    <col min="4" max="4" width="11.42578125" customWidth="1"/>
    <col min="5" max="6" width="11.85546875" customWidth="1"/>
    <col min="7" max="7" width="13.7109375" customWidth="1"/>
    <col min="8" max="8" width="11.85546875" customWidth="1"/>
    <col min="9" max="9" width="20.7109375" customWidth="1"/>
    <col min="10" max="10" width="15.5703125" customWidth="1"/>
    <col min="11" max="11" width="9.28515625" customWidth="1"/>
    <col min="12" max="12" width="13.28515625" customWidth="1"/>
    <col min="13" max="13" width="12.42578125" customWidth="1"/>
    <col min="14" max="14" width="14" customWidth="1"/>
    <col min="15" max="15" width="11.28515625" customWidth="1"/>
    <col min="16" max="16" width="11.5703125" customWidth="1"/>
    <col min="17" max="17" width="9.7109375" customWidth="1"/>
    <col min="18" max="18" width="7.28515625" customWidth="1"/>
    <col min="19" max="20" width="10.140625" customWidth="1"/>
    <col min="21" max="21" width="11.85546875" customWidth="1"/>
    <col min="22" max="22" width="10.85546875" customWidth="1"/>
    <col min="23" max="23" width="11.42578125" customWidth="1"/>
    <col min="24" max="24" width="11.5703125" customWidth="1"/>
    <col min="25" max="25" width="13.85546875" customWidth="1"/>
    <col min="26" max="26" width="10.28515625" customWidth="1"/>
    <col min="27" max="27" width="13.85546875" customWidth="1"/>
    <col min="28" max="29" width="13.140625" customWidth="1"/>
    <col min="30" max="30" width="10.42578125" customWidth="1"/>
    <col min="31" max="31" width="24.7109375" customWidth="1"/>
  </cols>
  <sheetData>
    <row r="1" spans="1:66" x14ac:dyDescent="0.2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</row>
    <row r="2" spans="1:66" s="1" customFormat="1" ht="23.25" x14ac:dyDescent="0.35">
      <c r="A2" s="219" t="s">
        <v>200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</row>
    <row r="3" spans="1:66" s="1" customFormat="1" ht="23.25" x14ac:dyDescent="0.35">
      <c r="A3" s="31" t="s">
        <v>20</v>
      </c>
      <c r="B3" s="31"/>
      <c r="C3" s="37">
        <f>'Legend - Légende'!B3</f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66" s="1" customFormat="1" ht="23.25" x14ac:dyDescent="0.35">
      <c r="A4" s="220" t="s">
        <v>166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</row>
    <row r="5" spans="1:66" s="1" customFormat="1" ht="21" customHeight="1" x14ac:dyDescent="0.35">
      <c r="A5" s="124" t="s">
        <v>120</v>
      </c>
      <c r="B5" s="124"/>
      <c r="C5" s="124">
        <f>'Legend - Légende'!B5</f>
        <v>2020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</row>
    <row r="6" spans="1:66" ht="20.25" customHeigh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21" t="s">
        <v>138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</row>
    <row r="7" spans="1:66" s="36" customFormat="1" ht="101.25" customHeight="1" x14ac:dyDescent="0.25">
      <c r="A7" s="29"/>
      <c r="B7" s="29" t="s">
        <v>121</v>
      </c>
      <c r="C7" s="29" t="s">
        <v>18</v>
      </c>
      <c r="D7" s="29" t="s">
        <v>145</v>
      </c>
      <c r="E7" s="29" t="s">
        <v>40</v>
      </c>
      <c r="F7" s="29" t="s">
        <v>137</v>
      </c>
      <c r="G7" s="29" t="s">
        <v>198</v>
      </c>
      <c r="H7" s="29" t="s">
        <v>43</v>
      </c>
      <c r="I7" s="29" t="s">
        <v>44</v>
      </c>
      <c r="J7" s="29" t="s">
        <v>45</v>
      </c>
      <c r="K7" s="29" t="s">
        <v>46</v>
      </c>
      <c r="L7" s="29" t="s">
        <v>47</v>
      </c>
      <c r="M7" s="29" t="s">
        <v>117</v>
      </c>
      <c r="N7" s="29" t="s">
        <v>118</v>
      </c>
      <c r="O7" s="29" t="s">
        <v>48</v>
      </c>
      <c r="P7" s="29" t="s">
        <v>49</v>
      </c>
      <c r="Q7" s="29" t="s">
        <v>50</v>
      </c>
      <c r="R7" s="29" t="s">
        <v>51</v>
      </c>
      <c r="S7" s="29" t="s">
        <v>52</v>
      </c>
      <c r="T7" s="29" t="s">
        <v>53</v>
      </c>
      <c r="U7" s="29" t="s">
        <v>54</v>
      </c>
      <c r="V7" s="29" t="s">
        <v>55</v>
      </c>
      <c r="W7" s="29" t="s">
        <v>56</v>
      </c>
      <c r="X7" s="29" t="s">
        <v>36</v>
      </c>
      <c r="Y7" s="29" t="s">
        <v>57</v>
      </c>
      <c r="Z7" s="29" t="s">
        <v>58</v>
      </c>
      <c r="AA7" s="29" t="s">
        <v>59</v>
      </c>
      <c r="AB7" s="29" t="s">
        <v>116</v>
      </c>
      <c r="AC7" s="29" t="s">
        <v>123</v>
      </c>
      <c r="AD7" s="29" t="s">
        <v>43</v>
      </c>
      <c r="AE7" s="29" t="s">
        <v>60</v>
      </c>
    </row>
    <row r="8" spans="1:66" x14ac:dyDescent="0.25">
      <c r="A8" s="27"/>
      <c r="B8" s="32"/>
      <c r="C8" s="27" t="s">
        <v>62</v>
      </c>
      <c r="D8" s="104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27"/>
    </row>
    <row r="9" spans="1:66" x14ac:dyDescent="0.25">
      <c r="A9" s="27">
        <v>1</v>
      </c>
      <c r="B9" s="55" t="s">
        <v>125</v>
      </c>
      <c r="C9" s="103"/>
      <c r="D9" s="30">
        <f t="shared" ref="D9:D20" si="0">+D8+E9-J9</f>
        <v>0</v>
      </c>
      <c r="E9" s="30">
        <f>SUM(F9:H9)</f>
        <v>0</v>
      </c>
      <c r="F9" s="30">
        <f>'4.1'!AH37</f>
        <v>0</v>
      </c>
      <c r="G9" s="30">
        <f>'4.1'!AH68</f>
        <v>0</v>
      </c>
      <c r="H9" s="105"/>
      <c r="I9" s="105"/>
      <c r="J9" s="30">
        <f>SUM(K9:AD9)</f>
        <v>0</v>
      </c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3"/>
    </row>
    <row r="10" spans="1:66" x14ac:dyDescent="0.25">
      <c r="A10" s="27">
        <f>1+A9</f>
        <v>2</v>
      </c>
      <c r="B10" s="55" t="s">
        <v>126</v>
      </c>
      <c r="C10" s="103"/>
      <c r="D10" s="30">
        <f t="shared" si="0"/>
        <v>0</v>
      </c>
      <c r="E10" s="30">
        <f t="shared" ref="E10:E19" si="1">SUM(F10:H10)</f>
        <v>0</v>
      </c>
      <c r="F10" s="30">
        <f>'5.1'!AH37</f>
        <v>0</v>
      </c>
      <c r="G10" s="30">
        <f>'5.1'!AH67</f>
        <v>0</v>
      </c>
      <c r="H10" s="105"/>
      <c r="I10" s="105"/>
      <c r="J10" s="30">
        <f t="shared" ref="J10:J18" si="2">SUM(K10:AD10)</f>
        <v>0</v>
      </c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3"/>
    </row>
    <row r="11" spans="1:66" x14ac:dyDescent="0.25">
      <c r="A11" s="27">
        <f t="shared" ref="A11:A20" si="3">1+A10</f>
        <v>3</v>
      </c>
      <c r="B11" s="55" t="s">
        <v>127</v>
      </c>
      <c r="C11" s="103"/>
      <c r="D11" s="30">
        <f t="shared" si="0"/>
        <v>0</v>
      </c>
      <c r="E11" s="30">
        <f t="shared" si="1"/>
        <v>0</v>
      </c>
      <c r="F11" s="30">
        <f>'6.1'!AH37</f>
        <v>0</v>
      </c>
      <c r="G11" s="30">
        <f>'6.1'!AH67</f>
        <v>0</v>
      </c>
      <c r="H11" s="105"/>
      <c r="I11" s="104"/>
      <c r="J11" s="30">
        <f t="shared" si="2"/>
        <v>0</v>
      </c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3"/>
    </row>
    <row r="12" spans="1:66" x14ac:dyDescent="0.25">
      <c r="A12" s="27">
        <f t="shared" si="3"/>
        <v>4</v>
      </c>
      <c r="B12" s="55" t="s">
        <v>128</v>
      </c>
      <c r="C12" s="103"/>
      <c r="D12" s="30">
        <f t="shared" si="0"/>
        <v>0</v>
      </c>
      <c r="E12" s="30">
        <f t="shared" si="1"/>
        <v>0</v>
      </c>
      <c r="F12" s="30">
        <f>'7.1'!AH37</f>
        <v>0</v>
      </c>
      <c r="G12" s="30">
        <f>'7.1'!AH67</f>
        <v>0</v>
      </c>
      <c r="H12" s="105"/>
      <c r="I12" s="105"/>
      <c r="J12" s="30">
        <f t="shared" si="2"/>
        <v>0</v>
      </c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3"/>
    </row>
    <row r="13" spans="1:66" x14ac:dyDescent="0.25">
      <c r="A13" s="27">
        <f t="shared" si="3"/>
        <v>5</v>
      </c>
      <c r="B13" s="55" t="s">
        <v>129</v>
      </c>
      <c r="C13" s="103"/>
      <c r="D13" s="30">
        <f t="shared" si="0"/>
        <v>0</v>
      </c>
      <c r="E13" s="30">
        <f t="shared" si="1"/>
        <v>0</v>
      </c>
      <c r="F13" s="30">
        <f>'8.1'!AH37</f>
        <v>0</v>
      </c>
      <c r="G13" s="30">
        <f>'8.1'!AH67</f>
        <v>0</v>
      </c>
      <c r="H13" s="105"/>
      <c r="I13" s="105"/>
      <c r="J13" s="30">
        <f t="shared" si="2"/>
        <v>0</v>
      </c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3"/>
    </row>
    <row r="14" spans="1:66" x14ac:dyDescent="0.25">
      <c r="A14" s="27">
        <f t="shared" si="3"/>
        <v>6</v>
      </c>
      <c r="B14" s="55" t="s">
        <v>130</v>
      </c>
      <c r="C14" s="103"/>
      <c r="D14" s="30">
        <f t="shared" si="0"/>
        <v>0</v>
      </c>
      <c r="E14" s="30">
        <f t="shared" si="1"/>
        <v>0</v>
      </c>
      <c r="F14" s="30">
        <f>'9.1'!AH37</f>
        <v>0</v>
      </c>
      <c r="G14" s="30">
        <f>'9.1'!AH67</f>
        <v>0</v>
      </c>
      <c r="H14" s="105"/>
      <c r="I14" s="105"/>
      <c r="J14" s="30">
        <f t="shared" si="2"/>
        <v>0</v>
      </c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3"/>
    </row>
    <row r="15" spans="1:66" x14ac:dyDescent="0.25">
      <c r="A15" s="27">
        <f t="shared" si="3"/>
        <v>7</v>
      </c>
      <c r="B15" s="55" t="s">
        <v>131</v>
      </c>
      <c r="C15" s="103"/>
      <c r="D15" s="30">
        <f t="shared" si="0"/>
        <v>0</v>
      </c>
      <c r="E15" s="30">
        <f t="shared" si="1"/>
        <v>0</v>
      </c>
      <c r="F15" s="30">
        <f>'10.1'!AH38</f>
        <v>0</v>
      </c>
      <c r="G15" s="30">
        <f>'10.1'!AH69</f>
        <v>0</v>
      </c>
      <c r="H15" s="105"/>
      <c r="I15" s="105"/>
      <c r="J15" s="30">
        <f t="shared" si="2"/>
        <v>0</v>
      </c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3"/>
    </row>
    <row r="16" spans="1:66" x14ac:dyDescent="0.25">
      <c r="A16" s="27">
        <f t="shared" si="3"/>
        <v>8</v>
      </c>
      <c r="B16" s="55" t="s">
        <v>132</v>
      </c>
      <c r="C16" s="103"/>
      <c r="D16" s="30">
        <f t="shared" si="0"/>
        <v>0</v>
      </c>
      <c r="E16" s="30">
        <f t="shared" si="1"/>
        <v>0</v>
      </c>
      <c r="F16" s="30">
        <f>'11.1'!AH38</f>
        <v>0</v>
      </c>
      <c r="G16" s="30">
        <f>'11.1'!AH69</f>
        <v>0</v>
      </c>
      <c r="H16" s="105"/>
      <c r="I16" s="105"/>
      <c r="J16" s="30">
        <f t="shared" si="2"/>
        <v>0</v>
      </c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3"/>
    </row>
    <row r="17" spans="1:57" x14ac:dyDescent="0.25">
      <c r="A17" s="27">
        <f t="shared" si="3"/>
        <v>9</v>
      </c>
      <c r="B17" s="55" t="s">
        <v>133</v>
      </c>
      <c r="C17" s="103"/>
      <c r="D17" s="30">
        <f t="shared" si="0"/>
        <v>0</v>
      </c>
      <c r="E17" s="30">
        <f t="shared" si="1"/>
        <v>0</v>
      </c>
      <c r="F17" s="30">
        <f>'12.1'!AH38</f>
        <v>0</v>
      </c>
      <c r="G17" s="30">
        <f>'11.1'!AH69</f>
        <v>0</v>
      </c>
      <c r="H17" s="105"/>
      <c r="I17" s="105"/>
      <c r="J17" s="30">
        <f t="shared" si="2"/>
        <v>0</v>
      </c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3"/>
    </row>
    <row r="18" spans="1:57" x14ac:dyDescent="0.25">
      <c r="A18" s="27">
        <f t="shared" si="3"/>
        <v>10</v>
      </c>
      <c r="B18" s="55" t="s">
        <v>134</v>
      </c>
      <c r="C18" s="103"/>
      <c r="D18" s="30">
        <f t="shared" si="0"/>
        <v>0</v>
      </c>
      <c r="E18" s="30">
        <f t="shared" si="1"/>
        <v>0</v>
      </c>
      <c r="F18" s="30">
        <f>'13.1'!AH38</f>
        <v>0</v>
      </c>
      <c r="G18" s="30">
        <f>'13.1'!AH69</f>
        <v>0</v>
      </c>
      <c r="H18" s="105"/>
      <c r="I18" s="105"/>
      <c r="J18" s="30">
        <f t="shared" si="2"/>
        <v>0</v>
      </c>
      <c r="K18" s="133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3"/>
    </row>
    <row r="19" spans="1:57" x14ac:dyDescent="0.25">
      <c r="A19" s="27">
        <f t="shared" si="3"/>
        <v>11</v>
      </c>
      <c r="B19" s="55" t="s">
        <v>135</v>
      </c>
      <c r="C19" s="103"/>
      <c r="D19" s="30">
        <f t="shared" si="0"/>
        <v>0</v>
      </c>
      <c r="E19" s="30">
        <f t="shared" si="1"/>
        <v>0</v>
      </c>
      <c r="F19" s="30">
        <f>'14.1'!AH38</f>
        <v>0</v>
      </c>
      <c r="G19" s="30">
        <f>'14.1'!AH69</f>
        <v>0</v>
      </c>
      <c r="H19" s="105"/>
      <c r="I19" s="105"/>
      <c r="J19" s="30">
        <f>SUM(K19:AD19)</f>
        <v>0</v>
      </c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3"/>
    </row>
    <row r="20" spans="1:57" x14ac:dyDescent="0.25">
      <c r="A20" s="27">
        <f t="shared" si="3"/>
        <v>12</v>
      </c>
      <c r="B20" s="55" t="s">
        <v>136</v>
      </c>
      <c r="C20" s="103"/>
      <c r="D20" s="30">
        <f t="shared" si="0"/>
        <v>0</v>
      </c>
      <c r="E20" s="30">
        <f>SUM(F20:H20)</f>
        <v>0</v>
      </c>
      <c r="F20" s="30">
        <f>'15.1'!AH69</f>
        <v>0</v>
      </c>
      <c r="G20" s="30">
        <f>'15.1'!AH69</f>
        <v>0</v>
      </c>
      <c r="H20" s="105"/>
      <c r="I20" s="105"/>
      <c r="J20" s="30">
        <f>SUM(K20:AD20)</f>
        <v>0</v>
      </c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3"/>
    </row>
    <row r="21" spans="1:57" s="3" customFormat="1" ht="15.75" thickBot="1" x14ac:dyDescent="0.3">
      <c r="A21" s="224" t="s">
        <v>0</v>
      </c>
      <c r="B21" s="225"/>
      <c r="C21" s="130"/>
      <c r="D21" s="131">
        <f>+D20</f>
        <v>0</v>
      </c>
      <c r="E21" s="132">
        <f>SUM(E9:E20)</f>
        <v>0</v>
      </c>
      <c r="F21" s="132">
        <f>SUM(F9:F20)</f>
        <v>0</v>
      </c>
      <c r="G21" s="132">
        <f t="shared" ref="G21" si="4">SUM(G9:G20)</f>
        <v>0</v>
      </c>
      <c r="H21" s="132">
        <f t="shared" ref="H21:AD21" si="5">SUM(H9:H20)</f>
        <v>0</v>
      </c>
      <c r="I21" s="132">
        <f t="shared" si="5"/>
        <v>0</v>
      </c>
      <c r="J21" s="132">
        <f t="shared" si="5"/>
        <v>0</v>
      </c>
      <c r="K21" s="132">
        <f t="shared" si="5"/>
        <v>0</v>
      </c>
      <c r="L21" s="132">
        <f t="shared" si="5"/>
        <v>0</v>
      </c>
      <c r="M21" s="132">
        <f t="shared" si="5"/>
        <v>0</v>
      </c>
      <c r="N21" s="132">
        <f t="shared" si="5"/>
        <v>0</v>
      </c>
      <c r="O21" s="132">
        <f t="shared" si="5"/>
        <v>0</v>
      </c>
      <c r="P21" s="132">
        <f t="shared" si="5"/>
        <v>0</v>
      </c>
      <c r="Q21" s="132">
        <f t="shared" si="5"/>
        <v>0</v>
      </c>
      <c r="R21" s="132">
        <f t="shared" si="5"/>
        <v>0</v>
      </c>
      <c r="S21" s="132">
        <f t="shared" si="5"/>
        <v>0</v>
      </c>
      <c r="T21" s="132">
        <f t="shared" si="5"/>
        <v>0</v>
      </c>
      <c r="U21" s="132">
        <f t="shared" si="5"/>
        <v>0</v>
      </c>
      <c r="V21" s="132">
        <f t="shared" si="5"/>
        <v>0</v>
      </c>
      <c r="W21" s="132">
        <f t="shared" si="5"/>
        <v>0</v>
      </c>
      <c r="X21" s="132">
        <f t="shared" si="5"/>
        <v>0</v>
      </c>
      <c r="Y21" s="132">
        <f t="shared" si="5"/>
        <v>0</v>
      </c>
      <c r="Z21" s="132">
        <f t="shared" si="5"/>
        <v>0</v>
      </c>
      <c r="AA21" s="132">
        <f t="shared" si="5"/>
        <v>0</v>
      </c>
      <c r="AB21" s="132">
        <f t="shared" si="5"/>
        <v>0</v>
      </c>
      <c r="AC21" s="132">
        <f t="shared" si="5"/>
        <v>0</v>
      </c>
      <c r="AD21" s="132">
        <f t="shared" si="5"/>
        <v>0</v>
      </c>
      <c r="AE21" s="130"/>
    </row>
    <row r="22" spans="1:57" ht="15.75" thickTop="1" x14ac:dyDescent="0.25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</row>
    <row r="23" spans="1:57" x14ac:dyDescent="0.25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</row>
    <row r="24" spans="1:57" x14ac:dyDescent="0.25">
      <c r="A24" s="133"/>
      <c r="B24" s="134"/>
      <c r="C24" s="135"/>
      <c r="D24" s="135"/>
      <c r="E24" s="136"/>
      <c r="F24" s="136"/>
      <c r="G24" s="136"/>
      <c r="H24" s="136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</row>
    <row r="25" spans="1:57" x14ac:dyDescent="0.25">
      <c r="A25" s="133"/>
      <c r="B25" s="137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</row>
    <row r="26" spans="1:57" x14ac:dyDescent="0.25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</row>
    <row r="27" spans="1:57" ht="23.25" x14ac:dyDescent="0.35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</row>
    <row r="28" spans="1:57" ht="23.25" x14ac:dyDescent="0.3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57" ht="23.25" x14ac:dyDescent="0.35">
      <c r="A29" s="223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</row>
    <row r="30" spans="1:57" ht="23.25" x14ac:dyDescent="0.3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</row>
    <row r="31" spans="1:57" ht="23.25" x14ac:dyDescent="0.35">
      <c r="A31" s="48"/>
      <c r="B31" s="49"/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</row>
    <row r="32" spans="1:57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</row>
    <row r="33" spans="1:31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</row>
    <row r="34" spans="1:31" x14ac:dyDescent="0.25">
      <c r="A34" s="50"/>
      <c r="B34" s="52"/>
      <c r="C34" s="50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50"/>
    </row>
    <row r="35" spans="1:31" x14ac:dyDescent="0.25">
      <c r="A35" s="50"/>
      <c r="B35" s="52"/>
      <c r="C35" s="50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50"/>
    </row>
    <row r="36" spans="1:31" x14ac:dyDescent="0.25">
      <c r="A36" s="50"/>
      <c r="B36" s="52"/>
      <c r="C36" s="50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50"/>
    </row>
    <row r="37" spans="1:31" x14ac:dyDescent="0.25">
      <c r="A37" s="50"/>
      <c r="B37" s="52"/>
      <c r="C37" s="50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50"/>
    </row>
    <row r="38" spans="1:31" x14ac:dyDescent="0.25">
      <c r="A38" s="50"/>
      <c r="B38" s="52"/>
      <c r="C38" s="50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50"/>
    </row>
    <row r="39" spans="1:31" x14ac:dyDescent="0.25">
      <c r="A39" s="50"/>
      <c r="B39" s="52"/>
      <c r="C39" s="50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50"/>
    </row>
    <row r="40" spans="1:31" x14ac:dyDescent="0.25">
      <c r="A40" s="50"/>
      <c r="B40" s="52"/>
      <c r="C40" s="50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50"/>
    </row>
    <row r="41" spans="1:31" x14ac:dyDescent="0.25">
      <c r="A41" s="50"/>
      <c r="B41" s="52"/>
      <c r="C41" s="50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50"/>
    </row>
    <row r="42" spans="1:31" x14ac:dyDescent="0.25">
      <c r="A42" s="50"/>
      <c r="B42" s="52"/>
      <c r="C42" s="50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50"/>
    </row>
    <row r="43" spans="1:31" x14ac:dyDescent="0.25">
      <c r="A43" s="50"/>
      <c r="B43" s="52"/>
      <c r="C43" s="50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50"/>
    </row>
    <row r="44" spans="1:31" x14ac:dyDescent="0.25">
      <c r="A44" s="50"/>
      <c r="B44" s="52"/>
      <c r="C44" s="5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50"/>
    </row>
    <row r="45" spans="1:31" x14ac:dyDescent="0.25">
      <c r="A45" s="50"/>
      <c r="B45" s="52"/>
      <c r="C45" s="5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50"/>
    </row>
    <row r="46" spans="1:31" x14ac:dyDescent="0.25">
      <c r="A46" s="50"/>
      <c r="B46" s="52"/>
      <c r="C46" s="5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50"/>
    </row>
    <row r="47" spans="1:31" x14ac:dyDescent="0.25">
      <c r="A47" s="50"/>
      <c r="B47" s="52"/>
      <c r="C47" s="50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50"/>
    </row>
    <row r="48" spans="1:31" x14ac:dyDescent="0.25">
      <c r="A48" s="50"/>
      <c r="B48" s="52"/>
      <c r="C48" s="50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50"/>
    </row>
    <row r="49" spans="1:31" x14ac:dyDescent="0.25">
      <c r="A49" s="50"/>
      <c r="B49" s="52"/>
      <c r="C49" s="50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50"/>
    </row>
    <row r="50" spans="1:31" x14ac:dyDescent="0.25">
      <c r="A50" s="53"/>
      <c r="B50" s="53"/>
      <c r="C50" s="53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3"/>
    </row>
    <row r="51" spans="1:31" x14ac:dyDescent="0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</row>
  </sheetData>
  <sheetProtection algorithmName="SHA-512" hashValue="ijyBI/GfdNZfhwRJaEuqgeX0/0qmcDjaH/GQ58k3Tv6kdWyGEmYM4F9Rgw4KWl4lYDNdn3GoE8McoSBNWI8p5g==" saltValue="75lUGtSFBjYbn59RIKzymg==" spinCount="100000" sheet="1" objects="1" scenarios="1" formatColumns="0" formatRows="0" selectLockedCells="1"/>
  <mergeCells count="7">
    <mergeCell ref="K32:AE32"/>
    <mergeCell ref="A2:AE2"/>
    <mergeCell ref="A4:AE4"/>
    <mergeCell ref="K6:AE6"/>
    <mergeCell ref="A27:AE27"/>
    <mergeCell ref="A29:AE29"/>
    <mergeCell ref="A21:B21"/>
  </mergeCells>
  <pageMargins left="0.7" right="0.7" top="0.75" bottom="0.75" header="0.3" footer="0.3"/>
  <pageSetup paperSize="5" scale="7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"/>
  <sheetViews>
    <sheetView workbookViewId="0"/>
  </sheetViews>
  <sheetFormatPr defaultColWidth="11.42578125" defaultRowHeight="15" x14ac:dyDescent="0.25"/>
  <cols>
    <col min="1" max="1" width="13.28515625" customWidth="1"/>
    <col min="2" max="2" width="5.42578125" customWidth="1"/>
    <col min="3" max="3" width="12.140625" customWidth="1"/>
    <col min="4" max="4" width="34" customWidth="1"/>
    <col min="5" max="5" width="13.140625" customWidth="1"/>
    <col min="6" max="6" width="7.42578125" customWidth="1"/>
    <col min="7" max="7" width="13.140625" customWidth="1"/>
    <col min="8" max="8" width="19.140625" bestFit="1" customWidth="1"/>
  </cols>
  <sheetData>
    <row r="1" spans="1:26" ht="23.25" x14ac:dyDescent="0.35">
      <c r="A1" s="17" t="s">
        <v>200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23.25" x14ac:dyDescent="0.35">
      <c r="A2" s="17" t="s">
        <v>20</v>
      </c>
      <c r="B2" s="34"/>
      <c r="C2" s="34">
        <f>+'6.4'!C2</f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23.25" x14ac:dyDescent="0.35">
      <c r="A3" s="17" t="s">
        <v>76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6" ht="23.25" x14ac:dyDescent="0.35">
      <c r="A4" s="34" t="s">
        <v>25</v>
      </c>
      <c r="B4" s="34"/>
      <c r="C4" s="34"/>
      <c r="D4" s="34">
        <f>+'6.4'!D4</f>
        <v>2020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6" ht="23.25" x14ac:dyDescent="0.35">
      <c r="A5" s="34" t="s">
        <v>66</v>
      </c>
      <c r="D5" s="34">
        <f>+D4</f>
        <v>2020</v>
      </c>
    </row>
    <row r="7" spans="1:26" x14ac:dyDescent="0.25">
      <c r="G7" s="268" t="s">
        <v>78</v>
      </c>
      <c r="H7" s="268" t="s">
        <v>100</v>
      </c>
    </row>
    <row r="8" spans="1:26" ht="85.5" customHeight="1" x14ac:dyDescent="0.25">
      <c r="G8" s="269"/>
      <c r="H8" s="269"/>
    </row>
    <row r="9" spans="1:26" ht="21" x14ac:dyDescent="0.35">
      <c r="B9" s="9" t="s">
        <v>79</v>
      </c>
    </row>
    <row r="11" spans="1:26" ht="18.75" x14ac:dyDescent="0.3">
      <c r="B11" s="10" t="s">
        <v>41</v>
      </c>
      <c r="C11" s="10"/>
      <c r="D11" s="10"/>
      <c r="E11" s="10"/>
      <c r="F11" s="10"/>
      <c r="G11" s="11">
        <f>('7.1'!I37)+(+'7.1'!I67)</f>
        <v>0</v>
      </c>
      <c r="H11" s="11">
        <f>+G11+'6.4'!H10</f>
        <v>0</v>
      </c>
    </row>
    <row r="12" spans="1:26" ht="18.75" x14ac:dyDescent="0.3">
      <c r="B12" s="10" t="s">
        <v>80</v>
      </c>
      <c r="C12" s="10"/>
      <c r="D12" s="10"/>
      <c r="E12" s="10"/>
      <c r="F12" s="10"/>
      <c r="G12" s="11">
        <f>(+'7.1'!J37)+(+'7.1'!J67)</f>
        <v>0</v>
      </c>
      <c r="H12" s="11">
        <f>+G12+'6.4'!H11</f>
        <v>0</v>
      </c>
    </row>
    <row r="13" spans="1:26" ht="18.75" x14ac:dyDescent="0.3">
      <c r="B13" s="10" t="s">
        <v>81</v>
      </c>
      <c r="C13" s="10"/>
      <c r="D13" s="10"/>
      <c r="E13" s="10"/>
      <c r="F13" s="10"/>
      <c r="G13" s="11">
        <f>('7.1'!K37)+(+'7.1'!K67)+(+'3.0'!H12)</f>
        <v>0</v>
      </c>
      <c r="H13" s="11">
        <f>+G13+'6.4'!H12</f>
        <v>0</v>
      </c>
    </row>
    <row r="14" spans="1:26" ht="18.75" x14ac:dyDescent="0.3">
      <c r="B14" s="10" t="str">
        <f>'3.0'!I7</f>
        <v>Other Investment Income / Autres Revenus de placements</v>
      </c>
      <c r="C14" s="10"/>
      <c r="D14" s="10"/>
      <c r="E14" s="10"/>
      <c r="F14" s="10"/>
      <c r="G14" s="11">
        <f>'3.0'!I12</f>
        <v>0</v>
      </c>
      <c r="H14" s="11">
        <f>+G14+'6.4'!H13</f>
        <v>0</v>
      </c>
    </row>
    <row r="15" spans="1:26" ht="18.75" x14ac:dyDescent="0.3">
      <c r="B15" s="10" t="s">
        <v>43</v>
      </c>
      <c r="C15" s="10"/>
      <c r="D15" s="10"/>
      <c r="E15" s="10"/>
      <c r="F15" s="10"/>
      <c r="G15" s="11">
        <f>('7.1'!L37)+(+'7.1'!L67)+('2.0'!H12)+(+'3.0'!J12)</f>
        <v>0</v>
      </c>
      <c r="H15" s="11">
        <f>+G15+'6.4'!H14</f>
        <v>0</v>
      </c>
    </row>
    <row r="16" spans="1:26" ht="18.75" x14ac:dyDescent="0.3">
      <c r="B16" s="10"/>
      <c r="C16" s="10"/>
      <c r="D16" s="10"/>
      <c r="E16" s="10"/>
      <c r="F16" s="10"/>
      <c r="G16" s="12"/>
      <c r="H16" s="12"/>
    </row>
    <row r="17" spans="2:11" ht="18.75" x14ac:dyDescent="0.3">
      <c r="B17" s="10"/>
      <c r="C17" s="10"/>
      <c r="D17" s="10"/>
      <c r="E17" s="10"/>
      <c r="F17" s="10"/>
      <c r="G17" s="10"/>
      <c r="H17" s="10"/>
    </row>
    <row r="18" spans="2:11" ht="18.75" x14ac:dyDescent="0.3">
      <c r="B18" s="10" t="s">
        <v>82</v>
      </c>
      <c r="C18" s="10"/>
      <c r="D18" s="10"/>
      <c r="E18" s="10"/>
      <c r="F18" s="10"/>
      <c r="G18" s="13">
        <f>SUM(G11:G15)</f>
        <v>0</v>
      </c>
      <c r="H18" s="13">
        <f>SUM(H11:H15)</f>
        <v>0</v>
      </c>
    </row>
    <row r="19" spans="2:11" ht="18.75" x14ac:dyDescent="0.3">
      <c r="B19" s="10"/>
      <c r="C19" s="10"/>
      <c r="D19" s="10"/>
      <c r="E19" s="10"/>
      <c r="F19" s="10"/>
      <c r="G19" s="10"/>
      <c r="H19" s="10"/>
    </row>
    <row r="20" spans="2:11" ht="18.75" x14ac:dyDescent="0.3">
      <c r="C20" s="10"/>
      <c r="D20" s="10"/>
      <c r="E20" s="10"/>
      <c r="F20" s="10"/>
      <c r="G20" s="10"/>
      <c r="H20" s="10"/>
    </row>
    <row r="22" spans="2:11" ht="21" x14ac:dyDescent="0.35">
      <c r="B22" s="9" t="s">
        <v>83</v>
      </c>
    </row>
    <row r="24" spans="2:11" ht="18.75" x14ac:dyDescent="0.3">
      <c r="B24" s="10" t="s">
        <v>84</v>
      </c>
      <c r="C24" s="10"/>
      <c r="D24" s="10"/>
      <c r="E24" s="10"/>
      <c r="F24" s="10"/>
      <c r="G24" s="11">
        <f>('7.1'!O37)+(+'7.1'!O67)+(+'2.0'!K12)</f>
        <v>0</v>
      </c>
      <c r="H24" s="11">
        <f>+G24+'6.4'!H23</f>
        <v>0</v>
      </c>
      <c r="I24" s="10"/>
    </row>
    <row r="25" spans="2:11" ht="18.75" x14ac:dyDescent="0.3">
      <c r="B25" s="10" t="s">
        <v>85</v>
      </c>
      <c r="C25" s="10"/>
      <c r="D25" s="10"/>
      <c r="E25" s="10"/>
      <c r="F25" s="10"/>
      <c r="G25" s="11">
        <f>('7.1'!P37)+(+'7.1'!P67)+(+'2.0'!L12)</f>
        <v>0</v>
      </c>
      <c r="H25" s="11">
        <f>+G25+'6.4'!H24</f>
        <v>0</v>
      </c>
      <c r="I25" s="10"/>
    </row>
    <row r="26" spans="2:11" ht="18.75" x14ac:dyDescent="0.3">
      <c r="B26" s="10" t="str">
        <f>'4.4'!B28</f>
        <v>Conferences &amp; Training / Conférences &amp; Formation</v>
      </c>
      <c r="C26" s="10"/>
      <c r="D26" s="10"/>
      <c r="E26" s="10"/>
      <c r="F26" s="10"/>
      <c r="G26" s="11">
        <f>('7.1'!Q37)+(+'7.1'!Q67)+(+'2.0'!M12)</f>
        <v>0</v>
      </c>
      <c r="H26" s="11">
        <f>+G26+'6.4'!H25</f>
        <v>0</v>
      </c>
      <c r="I26" s="10"/>
    </row>
    <row r="27" spans="2:11" ht="18.75" x14ac:dyDescent="0.3">
      <c r="B27" s="270" t="str">
        <f>'4.4'!B29</f>
        <v>Conventions &amp; Collective Bargaining / Conventions &amp; Négociation Collective</v>
      </c>
      <c r="C27" s="270"/>
      <c r="D27" s="270"/>
      <c r="E27" s="270"/>
      <c r="F27" s="270"/>
      <c r="G27" s="267">
        <f>('7.1'!R37)+(+'7.1'!R67)+(+'2.0'!N12)</f>
        <v>0</v>
      </c>
      <c r="H27" s="267">
        <f>+G27+'6.4'!H26</f>
        <v>0</v>
      </c>
      <c r="I27" s="10"/>
    </row>
    <row r="28" spans="2:11" ht="18.75" x14ac:dyDescent="0.3">
      <c r="B28" s="270"/>
      <c r="C28" s="270"/>
      <c r="D28" s="270"/>
      <c r="E28" s="270"/>
      <c r="F28" s="270"/>
      <c r="G28" s="267"/>
      <c r="H28" s="267"/>
      <c r="I28" s="10"/>
    </row>
    <row r="29" spans="2:11" ht="18.75" x14ac:dyDescent="0.3">
      <c r="B29" s="10" t="s">
        <v>48</v>
      </c>
      <c r="C29" s="10"/>
      <c r="D29" s="10"/>
      <c r="E29" s="10"/>
      <c r="F29" s="10"/>
      <c r="G29" s="11">
        <f>('7.1'!S37)+(+'7.1'!S67)+(+'2.0'!O12)</f>
        <v>0</v>
      </c>
      <c r="H29" s="11">
        <f>+G29+'6.4'!H28</f>
        <v>0</v>
      </c>
      <c r="I29" s="10"/>
    </row>
    <row r="30" spans="2:11" ht="18.75" x14ac:dyDescent="0.3">
      <c r="B30" s="10" t="s">
        <v>86</v>
      </c>
      <c r="C30" s="10"/>
      <c r="D30" s="10"/>
      <c r="E30" s="10"/>
      <c r="F30" s="10"/>
      <c r="G30" s="11">
        <f>(+'7.1'!T37)+(+'7.1'!T67)+(+'2.0'!P12)</f>
        <v>0</v>
      </c>
      <c r="H30" s="11">
        <f>+G30+'6.4'!H29</f>
        <v>0</v>
      </c>
      <c r="I30" s="10"/>
    </row>
    <row r="31" spans="2:11" ht="18.75" x14ac:dyDescent="0.3">
      <c r="B31" s="10" t="s">
        <v>87</v>
      </c>
      <c r="C31" s="10"/>
      <c r="D31" s="10"/>
      <c r="E31" s="10"/>
      <c r="F31" s="10"/>
      <c r="G31" s="11">
        <f>('7.1'!U37)+(+'7.1'!U67)+(+'2.0'!Q12)</f>
        <v>0</v>
      </c>
      <c r="H31" s="11">
        <f>+G31+'6.4'!H30</f>
        <v>0</v>
      </c>
      <c r="I31" s="10"/>
      <c r="K31" s="4"/>
    </row>
    <row r="32" spans="2:11" ht="18.75" x14ac:dyDescent="0.3">
      <c r="B32" s="10" t="s">
        <v>88</v>
      </c>
      <c r="C32" s="10"/>
      <c r="D32" s="10"/>
      <c r="E32" s="10"/>
      <c r="F32" s="10"/>
      <c r="G32" s="11">
        <f>('7.1'!V37)+(+'7.1'!V67)+(+'2.0'!R12)</f>
        <v>0</v>
      </c>
      <c r="H32" s="11">
        <f>+G32+'6.4'!H31</f>
        <v>0</v>
      </c>
      <c r="I32" s="10"/>
      <c r="K32" s="4"/>
    </row>
    <row r="33" spans="2:11" ht="18.75" x14ac:dyDescent="0.3">
      <c r="B33" s="10" t="s">
        <v>89</v>
      </c>
      <c r="C33" s="10"/>
      <c r="D33" s="10"/>
      <c r="E33" s="10"/>
      <c r="F33" s="10"/>
      <c r="G33" s="11">
        <f>('7.1'!W37)+(+'7.1'!W67)+(+'2.0'!S12)</f>
        <v>0</v>
      </c>
      <c r="H33" s="11">
        <f>+G33+'6.4'!H32</f>
        <v>0</v>
      </c>
      <c r="I33" s="10"/>
      <c r="K33" s="4"/>
    </row>
    <row r="34" spans="2:11" ht="18.75" x14ac:dyDescent="0.3">
      <c r="B34" s="10" t="s">
        <v>90</v>
      </c>
      <c r="C34" s="10"/>
      <c r="D34" s="10"/>
      <c r="E34" s="10"/>
      <c r="F34" s="10"/>
      <c r="G34" s="11">
        <f>('7.1'!X37)+(+'7.1'!X67)+(+'2.0'!T12)</f>
        <v>0</v>
      </c>
      <c r="H34" s="11">
        <f>+G34+'6.4'!H33</f>
        <v>0</v>
      </c>
      <c r="I34" s="10"/>
      <c r="K34" s="4"/>
    </row>
    <row r="35" spans="2:11" ht="18.75" x14ac:dyDescent="0.3">
      <c r="B35" s="10" t="s">
        <v>54</v>
      </c>
      <c r="C35" s="10"/>
      <c r="D35" s="10"/>
      <c r="E35" s="10"/>
      <c r="F35" s="10"/>
      <c r="G35" s="11">
        <f>('7.1'!Y37)+(+'7.1'!Y67)+(+'2.0'!U12)</f>
        <v>0</v>
      </c>
      <c r="H35" s="11">
        <f>+G35+'6.4'!H34</f>
        <v>0</v>
      </c>
      <c r="I35" s="10"/>
      <c r="K35" s="4"/>
    </row>
    <row r="36" spans="2:11" ht="18.75" x14ac:dyDescent="0.3">
      <c r="B36" s="10" t="s">
        <v>91</v>
      </c>
      <c r="C36" s="10"/>
      <c r="D36" s="10"/>
      <c r="E36" s="10"/>
      <c r="F36" s="10"/>
      <c r="G36" s="11">
        <f>('7.1'!Z37)+(+'7.1'!Z67)+(+'2.0'!V12)</f>
        <v>0</v>
      </c>
      <c r="H36" s="11">
        <f>+G36+'6.4'!H35</f>
        <v>0</v>
      </c>
      <c r="I36" s="10"/>
      <c r="K36" s="4"/>
    </row>
    <row r="37" spans="2:11" ht="18.75" x14ac:dyDescent="0.3">
      <c r="B37" s="10" t="s">
        <v>56</v>
      </c>
      <c r="C37" s="10"/>
      <c r="D37" s="10"/>
      <c r="E37" s="10"/>
      <c r="F37" s="10"/>
      <c r="G37" s="11">
        <f>(+'7.1'!AA37)+(+'7.1'!AA67)+(+'2.0'!W12)</f>
        <v>0</v>
      </c>
      <c r="H37" s="11">
        <f>+G37+'6.4'!H36</f>
        <v>0</v>
      </c>
      <c r="I37" s="10"/>
    </row>
    <row r="38" spans="2:11" ht="18.75" x14ac:dyDescent="0.3">
      <c r="B38" s="10" t="s">
        <v>92</v>
      </c>
      <c r="C38" s="10"/>
      <c r="D38" s="10"/>
      <c r="E38" s="10"/>
      <c r="F38" s="10"/>
      <c r="G38" s="11">
        <f>(+'7.1'!AB37)+(+'7.1'!AB67)+(+'2.0'!X12)</f>
        <v>0</v>
      </c>
      <c r="H38" s="11">
        <f>+G38+'6.4'!H37</f>
        <v>0</v>
      </c>
      <c r="I38" s="10"/>
    </row>
    <row r="39" spans="2:11" ht="18.75" x14ac:dyDescent="0.3">
      <c r="B39" s="10" t="s">
        <v>93</v>
      </c>
      <c r="C39" s="10"/>
      <c r="D39" s="10"/>
      <c r="E39" s="10"/>
      <c r="F39" s="10"/>
      <c r="G39" s="11">
        <f>(+'7.1'!AC37)+(+'7.1'!AC67)+(+'2.0'!Y12)</f>
        <v>0</v>
      </c>
      <c r="H39" s="11">
        <f>+G39+'6.4'!H38</f>
        <v>0</v>
      </c>
      <c r="I39" s="10"/>
    </row>
    <row r="40" spans="2:11" ht="18.75" x14ac:dyDescent="0.3">
      <c r="B40" s="10" t="s">
        <v>94</v>
      </c>
      <c r="C40" s="10"/>
      <c r="D40" s="10"/>
      <c r="E40" s="10"/>
      <c r="F40" s="10"/>
      <c r="G40" s="11">
        <f>(+'7.1'!AD37)+(+'7.1'!AD67)+(+'2.0'!Z12)</f>
        <v>0</v>
      </c>
      <c r="H40" s="11">
        <f>+G40+'6.4'!H39</f>
        <v>0</v>
      </c>
      <c r="I40" s="10"/>
    </row>
    <row r="41" spans="2:11" ht="18.75" x14ac:dyDescent="0.3">
      <c r="B41" s="10" t="s">
        <v>59</v>
      </c>
      <c r="C41" s="10"/>
      <c r="D41" s="10"/>
      <c r="E41" s="10"/>
      <c r="F41" s="10"/>
      <c r="G41" s="11">
        <f>(+'7.1'!AE37)+(+'7.1'!AE67)+(+'2.0'!AA12)</f>
        <v>0</v>
      </c>
      <c r="H41" s="11">
        <f>+G41+'6.4'!H40</f>
        <v>0</v>
      </c>
      <c r="I41" s="10"/>
    </row>
    <row r="42" spans="2:11" ht="18.75" x14ac:dyDescent="0.3">
      <c r="B42" s="10" t="str">
        <f>'4.4'!B44</f>
        <v>Honorariums / Honoraires</v>
      </c>
      <c r="C42" s="10"/>
      <c r="D42" s="10"/>
      <c r="E42" s="10"/>
      <c r="F42" s="10"/>
      <c r="G42" s="11">
        <f>('7.1'!AF37)+(+'7.1'!AF67)+(+'2.0'!AB12)</f>
        <v>0</v>
      </c>
      <c r="H42" s="11">
        <f>+G42+'6.4'!H41</f>
        <v>0</v>
      </c>
      <c r="I42" s="10"/>
    </row>
    <row r="43" spans="2:11" ht="18.75" x14ac:dyDescent="0.3">
      <c r="B43" s="10" t="str">
        <f>'4.4'!B45</f>
        <v>Loss of wages / Pertes de salaires</v>
      </c>
      <c r="C43" s="10"/>
      <c r="D43" s="10"/>
      <c r="E43" s="10"/>
      <c r="F43" s="10"/>
      <c r="G43" s="11">
        <f>('7.1'!AG37)+(+'7.1'!AG67)+(+'2.0'!AC12)</f>
        <v>0</v>
      </c>
      <c r="H43" s="11">
        <f>+G43+'6.4'!H42</f>
        <v>0</v>
      </c>
      <c r="I43" s="10"/>
    </row>
    <row r="44" spans="2:11" ht="37.5" customHeight="1" x14ac:dyDescent="0.3">
      <c r="B44" s="266" t="str">
        <f>'3.0'!O7</f>
        <v>Investment and Interest Expenses / Frais de placements et d'intérêts</v>
      </c>
      <c r="C44" s="266"/>
      <c r="D44" s="266"/>
      <c r="E44" s="266"/>
      <c r="F44" s="10"/>
      <c r="G44" s="11">
        <f>'3.0'!O12</f>
        <v>0</v>
      </c>
      <c r="H44" s="11">
        <f>+G44+'6.4'!H43</f>
        <v>0</v>
      </c>
      <c r="I44" s="10"/>
    </row>
    <row r="45" spans="2:11" ht="18.75" x14ac:dyDescent="0.3">
      <c r="B45" s="10" t="s">
        <v>43</v>
      </c>
      <c r="C45" s="10"/>
      <c r="D45" s="10"/>
      <c r="E45" s="10"/>
      <c r="F45" s="10"/>
      <c r="G45" s="11">
        <f>('7.1'!AK37)+(+'7.1'!AK67)+(+'2.0'!AD12)+(+'3.0'!P12)</f>
        <v>0</v>
      </c>
      <c r="H45" s="11">
        <f>+G45+'6.4'!H44</f>
        <v>0</v>
      </c>
      <c r="I45" s="10"/>
    </row>
    <row r="46" spans="2:11" ht="18.75" x14ac:dyDescent="0.3">
      <c r="B46" s="10"/>
      <c r="C46" s="10"/>
      <c r="D46" s="10"/>
      <c r="E46" s="10"/>
      <c r="F46" s="10"/>
      <c r="G46" s="12"/>
      <c r="H46" s="12"/>
      <c r="I46" s="10"/>
    </row>
    <row r="47" spans="2:11" ht="18.75" x14ac:dyDescent="0.3">
      <c r="B47" s="10"/>
      <c r="C47" s="10"/>
      <c r="D47" s="10"/>
      <c r="E47" s="10"/>
      <c r="F47" s="10"/>
      <c r="G47" s="10"/>
      <c r="H47" s="10"/>
      <c r="I47" s="10"/>
    </row>
    <row r="48" spans="2:11" ht="18.75" x14ac:dyDescent="0.3">
      <c r="B48" s="10" t="s">
        <v>95</v>
      </c>
      <c r="C48" s="10"/>
      <c r="D48" s="10"/>
      <c r="E48" s="10"/>
      <c r="F48" s="10"/>
      <c r="G48" s="13">
        <f>SUM(G24:G45)</f>
        <v>0</v>
      </c>
      <c r="H48" s="13">
        <f>SUM(H24:H45)</f>
        <v>0</v>
      </c>
      <c r="I48" s="10"/>
    </row>
    <row r="49" spans="1:9" ht="18.75" x14ac:dyDescent="0.3">
      <c r="B49" s="10"/>
      <c r="C49" s="10"/>
      <c r="D49" s="10"/>
      <c r="E49" s="10"/>
      <c r="F49" s="10"/>
      <c r="G49" s="10"/>
      <c r="H49" s="10"/>
      <c r="I49" s="10"/>
    </row>
    <row r="50" spans="1:9" ht="21.75" thickBot="1" x14ac:dyDescent="0.4">
      <c r="B50" s="9" t="s">
        <v>96</v>
      </c>
      <c r="G50" s="18">
        <f>+G18-G48</f>
        <v>0</v>
      </c>
      <c r="H50" s="18">
        <f>+H18-H48</f>
        <v>0</v>
      </c>
    </row>
    <row r="51" spans="1:9" ht="15.75" thickTop="1" x14ac:dyDescent="0.25"/>
    <row r="54" spans="1:9" x14ac:dyDescent="0.25">
      <c r="I54" s="26"/>
    </row>
    <row r="55" spans="1:9" ht="15.75" thickBot="1" x14ac:dyDescent="0.3">
      <c r="A55" s="2" t="s">
        <v>23</v>
      </c>
      <c r="C55" s="22"/>
      <c r="D55" s="22"/>
      <c r="F55" s="22"/>
      <c r="G55" s="22"/>
      <c r="H55" s="22"/>
      <c r="I55" s="26"/>
    </row>
    <row r="56" spans="1:9" x14ac:dyDescent="0.25">
      <c r="A56" s="2" t="s">
        <v>97</v>
      </c>
      <c r="C56" s="2" t="s">
        <v>98</v>
      </c>
      <c r="F56" s="2" t="s">
        <v>99</v>
      </c>
      <c r="I56" s="26"/>
    </row>
    <row r="57" spans="1:9" x14ac:dyDescent="0.25">
      <c r="I57" s="26"/>
    </row>
  </sheetData>
  <sheetProtection algorithmName="SHA-512" hashValue="NEVrY5RzNJOY2Rr1ZW/HQC+fwrUnQL9cjKkgZRuy0/ILqQzVomyV/lKnuYqRbJNmo2TjoLP/bbJOwy83N7ZxnA==" saltValue="qYv+F1Qs/yAMlkmP9Z2pyA==" spinCount="100000" sheet="1" objects="1" scenarios="1" formatColumns="0" formatRows="0" selectLockedCells="1"/>
  <mergeCells count="6">
    <mergeCell ref="B44:E44"/>
    <mergeCell ref="G7:G8"/>
    <mergeCell ref="H7:H8"/>
    <mergeCell ref="B27:F28"/>
    <mergeCell ref="G27:G28"/>
    <mergeCell ref="H27:H28"/>
  </mergeCells>
  <pageMargins left="0.7" right="0.7" top="0.75" bottom="0.75" header="0.3" footer="0.3"/>
  <pageSetup scale="6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0"/>
  <sheetViews>
    <sheetView zoomScale="85" zoomScaleNormal="85" workbookViewId="0">
      <selection activeCell="B10" sqref="B10"/>
    </sheetView>
  </sheetViews>
  <sheetFormatPr defaultColWidth="11.42578125" defaultRowHeight="15" x14ac:dyDescent="0.25"/>
  <cols>
    <col min="1" max="1" width="6.7109375" customWidth="1"/>
    <col min="2" max="2" width="11" customWidth="1"/>
    <col min="4" max="4" width="33.5703125" customWidth="1"/>
    <col min="5" max="5" width="11.85546875" bestFit="1" customWidth="1"/>
    <col min="7" max="7" width="16.42578125" customWidth="1"/>
    <col min="8" max="8" width="15.28515625" customWidth="1"/>
    <col min="13" max="13" width="17.85546875" bestFit="1" customWidth="1"/>
    <col min="14" max="14" width="13.85546875" customWidth="1"/>
    <col min="16" max="16" width="14" customWidth="1"/>
    <col min="17" max="17" width="13.85546875" customWidth="1"/>
    <col min="18" max="18" width="16.85546875" customWidth="1"/>
    <col min="29" max="29" width="14.28515625" customWidth="1"/>
    <col min="30" max="30" width="10.7109375" customWidth="1"/>
    <col min="31" max="36" width="14.85546875" customWidth="1"/>
    <col min="38" max="38" width="23.5703125" customWidth="1"/>
  </cols>
  <sheetData>
    <row r="1" spans="1:41" ht="15.75" thickBot="1" x14ac:dyDescent="0.3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</row>
    <row r="2" spans="1:41" s="28" customFormat="1" ht="23.25" x14ac:dyDescent="0.35">
      <c r="A2" s="240" t="s">
        <v>200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2"/>
    </row>
    <row r="3" spans="1:41" s="28" customFormat="1" ht="23.25" x14ac:dyDescent="0.35">
      <c r="A3" s="154" t="s">
        <v>20</v>
      </c>
      <c r="B3" s="155"/>
      <c r="C3" s="141">
        <f>+'7.1'!C3</f>
        <v>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6"/>
    </row>
    <row r="4" spans="1:41" s="28" customFormat="1" ht="23.25" x14ac:dyDescent="0.35">
      <c r="A4" s="243" t="s">
        <v>115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5"/>
    </row>
    <row r="5" spans="1:41" s="28" customFormat="1" ht="23.25" x14ac:dyDescent="0.35">
      <c r="A5" s="183" t="s">
        <v>26</v>
      </c>
      <c r="B5" s="184"/>
      <c r="C5" s="184"/>
      <c r="D5" s="184">
        <f>+'7.1'!D5</f>
        <v>2020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5"/>
    </row>
    <row r="6" spans="1:41" s="28" customFormat="1" ht="23.25" x14ac:dyDescent="0.35">
      <c r="A6" s="183" t="s">
        <v>67</v>
      </c>
      <c r="B6" s="157"/>
      <c r="C6" s="157"/>
      <c r="D6" s="184">
        <f>+D5</f>
        <v>2020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8"/>
    </row>
    <row r="7" spans="1:41" s="28" customFormat="1" x14ac:dyDescent="0.25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227" t="s">
        <v>174</v>
      </c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46"/>
    </row>
    <row r="8" spans="1:41" s="28" customFormat="1" ht="87.75" customHeight="1" x14ac:dyDescent="0.25">
      <c r="A8" s="161"/>
      <c r="B8" s="144" t="s">
        <v>17</v>
      </c>
      <c r="C8" s="144" t="s">
        <v>38</v>
      </c>
      <c r="D8" s="144" t="s">
        <v>18</v>
      </c>
      <c r="E8" s="144" t="s">
        <v>39</v>
      </c>
      <c r="F8" s="144" t="s">
        <v>40</v>
      </c>
      <c r="G8" s="144" t="str">
        <f>'4.1'!G8</f>
        <v>Transfers from Other Bank Account / Transferts du Autre Compte Bancaire</v>
      </c>
      <c r="H8" s="144" t="str">
        <f>'4.1'!H8</f>
        <v xml:space="preserve">Transfers from Investments / Transferts des Investissements </v>
      </c>
      <c r="I8" s="144" t="s">
        <v>41</v>
      </c>
      <c r="J8" s="144" t="s">
        <v>75</v>
      </c>
      <c r="K8" s="144" t="s">
        <v>42</v>
      </c>
      <c r="L8" s="144" t="s">
        <v>43</v>
      </c>
      <c r="M8" s="144" t="s">
        <v>44</v>
      </c>
      <c r="N8" s="144" t="s">
        <v>45</v>
      </c>
      <c r="O8" s="144" t="s">
        <v>46</v>
      </c>
      <c r="P8" s="144" t="s">
        <v>47</v>
      </c>
      <c r="Q8" s="144" t="str">
        <f>'4.1'!Q8</f>
        <v>Conferences &amp; Training / Conférences &amp; Formation</v>
      </c>
      <c r="R8" s="144" t="str">
        <f>'4.1'!R8</f>
        <v>Conventions &amp; Collective Bargaining / Conventions &amp; Négociation Collective</v>
      </c>
      <c r="S8" s="144" t="s">
        <v>48</v>
      </c>
      <c r="T8" s="144" t="s">
        <v>49</v>
      </c>
      <c r="U8" s="144" t="s">
        <v>50</v>
      </c>
      <c r="V8" s="144" t="s">
        <v>51</v>
      </c>
      <c r="W8" s="144" t="s">
        <v>52</v>
      </c>
      <c r="X8" s="144" t="s">
        <v>53</v>
      </c>
      <c r="Y8" s="144" t="s">
        <v>54</v>
      </c>
      <c r="Z8" s="144" t="s">
        <v>55</v>
      </c>
      <c r="AA8" s="144" t="s">
        <v>56</v>
      </c>
      <c r="AB8" s="144" t="s">
        <v>36</v>
      </c>
      <c r="AC8" s="144" t="s">
        <v>57</v>
      </c>
      <c r="AD8" s="144" t="s">
        <v>58</v>
      </c>
      <c r="AE8" s="144" t="s">
        <v>59</v>
      </c>
      <c r="AF8" s="144" t="str">
        <f>'4.1'!AF8</f>
        <v xml:space="preserve">Honorariums / Honoraires </v>
      </c>
      <c r="AG8" s="144" t="str">
        <f>'4.1'!AG8</f>
        <v>Loss of Wages / Pertes de Salaires</v>
      </c>
      <c r="AH8" s="144" t="str">
        <f>'4.1'!AH8</f>
        <v>Petty Cash Transfers / Transferts Petite Caisse</v>
      </c>
      <c r="AI8" s="144" t="str">
        <f>'4.1'!AI8</f>
        <v>Investment Transfers / Transferts Investissements</v>
      </c>
      <c r="AJ8" s="144" t="str">
        <f>'4.1'!AJ8</f>
        <v>Other Bank Account Transfers / Transferts Autre Compte Bancaire</v>
      </c>
      <c r="AK8" s="144" t="s">
        <v>43</v>
      </c>
      <c r="AL8" s="162" t="s">
        <v>60</v>
      </c>
    </row>
    <row r="9" spans="1:41" s="28" customFormat="1" x14ac:dyDescent="0.25">
      <c r="A9" s="163"/>
      <c r="B9" s="147">
        <v>43952</v>
      </c>
      <c r="C9" s="146"/>
      <c r="D9" s="146" t="s">
        <v>62</v>
      </c>
      <c r="E9" s="148">
        <f>'7.1'!E37</f>
        <v>0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64"/>
    </row>
    <row r="10" spans="1:41" x14ac:dyDescent="0.25">
      <c r="A10" s="163">
        <v>1</v>
      </c>
      <c r="B10" s="112"/>
      <c r="C10" s="103"/>
      <c r="D10" s="103"/>
      <c r="E10" s="148">
        <f t="shared" ref="E10:E34" si="0">+E9+F10-N10</f>
        <v>0</v>
      </c>
      <c r="F10" s="148">
        <f>SUM(H10:L10)</f>
        <v>0</v>
      </c>
      <c r="G10" s="148"/>
      <c r="H10" s="148"/>
      <c r="I10" s="105"/>
      <c r="J10" s="105"/>
      <c r="K10" s="105"/>
      <c r="L10" s="105"/>
      <c r="M10" s="105"/>
      <c r="N10" s="148">
        <f>SUM(O10:AK10)</f>
        <v>0</v>
      </c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29"/>
    </row>
    <row r="11" spans="1:41" x14ac:dyDescent="0.25">
      <c r="A11" s="163">
        <f>1+A10</f>
        <v>2</v>
      </c>
      <c r="B11" s="112"/>
      <c r="C11" s="103"/>
      <c r="D11" s="103"/>
      <c r="E11" s="148">
        <f t="shared" si="0"/>
        <v>0</v>
      </c>
      <c r="F11" s="148">
        <f t="shared" ref="F11:F34" si="1">SUM(H11:L11)</f>
        <v>0</v>
      </c>
      <c r="G11" s="148"/>
      <c r="H11" s="148"/>
      <c r="I11" s="105"/>
      <c r="J11" s="105"/>
      <c r="K11" s="105"/>
      <c r="L11" s="105"/>
      <c r="M11" s="105"/>
      <c r="N11" s="148">
        <f t="shared" ref="N11:N34" si="2">SUM(O11:AK11)</f>
        <v>0</v>
      </c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29"/>
    </row>
    <row r="12" spans="1:41" x14ac:dyDescent="0.25">
      <c r="A12" s="163">
        <f t="shared" ref="A12:A33" si="3">1+A11</f>
        <v>3</v>
      </c>
      <c r="B12" s="112"/>
      <c r="C12" s="103"/>
      <c r="D12" s="103"/>
      <c r="E12" s="148">
        <f t="shared" si="0"/>
        <v>0</v>
      </c>
      <c r="F12" s="148">
        <f t="shared" si="1"/>
        <v>0</v>
      </c>
      <c r="G12" s="148"/>
      <c r="H12" s="148"/>
      <c r="I12" s="105"/>
      <c r="J12" s="105"/>
      <c r="K12" s="105"/>
      <c r="L12" s="105"/>
      <c r="M12" s="105"/>
      <c r="N12" s="148">
        <f t="shared" si="2"/>
        <v>0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29"/>
    </row>
    <row r="13" spans="1:41" x14ac:dyDescent="0.25">
      <c r="A13" s="163">
        <f t="shared" si="3"/>
        <v>4</v>
      </c>
      <c r="B13" s="112"/>
      <c r="C13" s="103"/>
      <c r="D13" s="103"/>
      <c r="E13" s="148">
        <f t="shared" si="0"/>
        <v>0</v>
      </c>
      <c r="F13" s="148">
        <f t="shared" si="1"/>
        <v>0</v>
      </c>
      <c r="G13" s="148"/>
      <c r="H13" s="148"/>
      <c r="I13" s="105"/>
      <c r="J13" s="105"/>
      <c r="K13" s="105"/>
      <c r="L13" s="105"/>
      <c r="M13" s="105"/>
      <c r="N13" s="148">
        <f t="shared" si="2"/>
        <v>0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29"/>
    </row>
    <row r="14" spans="1:41" x14ac:dyDescent="0.25">
      <c r="A14" s="163">
        <f t="shared" si="3"/>
        <v>5</v>
      </c>
      <c r="B14" s="112"/>
      <c r="C14" s="103"/>
      <c r="D14" s="103"/>
      <c r="E14" s="148">
        <f t="shared" si="0"/>
        <v>0</v>
      </c>
      <c r="F14" s="148">
        <f t="shared" si="1"/>
        <v>0</v>
      </c>
      <c r="G14" s="148"/>
      <c r="H14" s="148"/>
      <c r="I14" s="105"/>
      <c r="J14" s="105"/>
      <c r="K14" s="105"/>
      <c r="L14" s="105"/>
      <c r="M14" s="105"/>
      <c r="N14" s="148">
        <f t="shared" si="2"/>
        <v>0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29"/>
    </row>
    <row r="15" spans="1:41" x14ac:dyDescent="0.25">
      <c r="A15" s="163">
        <f t="shared" si="3"/>
        <v>6</v>
      </c>
      <c r="B15" s="112"/>
      <c r="C15" s="103"/>
      <c r="D15" s="103"/>
      <c r="E15" s="148">
        <f t="shared" si="0"/>
        <v>0</v>
      </c>
      <c r="F15" s="148">
        <f t="shared" si="1"/>
        <v>0</v>
      </c>
      <c r="G15" s="148"/>
      <c r="H15" s="148"/>
      <c r="I15" s="105"/>
      <c r="J15" s="105"/>
      <c r="K15" s="105"/>
      <c r="L15" s="105"/>
      <c r="M15" s="105"/>
      <c r="N15" s="148">
        <f t="shared" si="2"/>
        <v>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29"/>
    </row>
    <row r="16" spans="1:41" x14ac:dyDescent="0.25">
      <c r="A16" s="163">
        <f t="shared" si="3"/>
        <v>7</v>
      </c>
      <c r="B16" s="112"/>
      <c r="C16" s="103"/>
      <c r="D16" s="103"/>
      <c r="E16" s="148">
        <f t="shared" si="0"/>
        <v>0</v>
      </c>
      <c r="F16" s="148">
        <f t="shared" si="1"/>
        <v>0</v>
      </c>
      <c r="G16" s="148"/>
      <c r="H16" s="148"/>
      <c r="I16" s="105"/>
      <c r="J16" s="105"/>
      <c r="K16" s="105"/>
      <c r="L16" s="105"/>
      <c r="M16" s="105"/>
      <c r="N16" s="148">
        <f t="shared" si="2"/>
        <v>0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29"/>
    </row>
    <row r="17" spans="1:38" x14ac:dyDescent="0.25">
      <c r="A17" s="163">
        <f t="shared" si="3"/>
        <v>8</v>
      </c>
      <c r="B17" s="112"/>
      <c r="C17" s="103"/>
      <c r="D17" s="103"/>
      <c r="E17" s="148">
        <f t="shared" si="0"/>
        <v>0</v>
      </c>
      <c r="F17" s="148">
        <f t="shared" si="1"/>
        <v>0</v>
      </c>
      <c r="G17" s="148"/>
      <c r="H17" s="148"/>
      <c r="I17" s="105"/>
      <c r="J17" s="105"/>
      <c r="K17" s="105"/>
      <c r="L17" s="105"/>
      <c r="M17" s="105"/>
      <c r="N17" s="148">
        <f t="shared" si="2"/>
        <v>0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29"/>
    </row>
    <row r="18" spans="1:38" x14ac:dyDescent="0.25">
      <c r="A18" s="163">
        <f t="shared" si="3"/>
        <v>9</v>
      </c>
      <c r="B18" s="112"/>
      <c r="C18" s="103"/>
      <c r="D18" s="103"/>
      <c r="E18" s="148">
        <f t="shared" si="0"/>
        <v>0</v>
      </c>
      <c r="F18" s="148">
        <f t="shared" si="1"/>
        <v>0</v>
      </c>
      <c r="G18" s="148"/>
      <c r="H18" s="148"/>
      <c r="I18" s="105"/>
      <c r="J18" s="105"/>
      <c r="K18" s="105"/>
      <c r="L18" s="105"/>
      <c r="M18" s="105"/>
      <c r="N18" s="148">
        <f t="shared" si="2"/>
        <v>0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29"/>
    </row>
    <row r="19" spans="1:38" x14ac:dyDescent="0.25">
      <c r="A19" s="163">
        <f t="shared" si="3"/>
        <v>10</v>
      </c>
      <c r="B19" s="112"/>
      <c r="C19" s="103"/>
      <c r="D19" s="103"/>
      <c r="E19" s="148">
        <f t="shared" si="0"/>
        <v>0</v>
      </c>
      <c r="F19" s="148">
        <f t="shared" si="1"/>
        <v>0</v>
      </c>
      <c r="G19" s="148"/>
      <c r="H19" s="148"/>
      <c r="I19" s="105"/>
      <c r="J19" s="105"/>
      <c r="K19" s="105"/>
      <c r="L19" s="105"/>
      <c r="M19" s="105"/>
      <c r="N19" s="148">
        <f t="shared" si="2"/>
        <v>0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29"/>
    </row>
    <row r="20" spans="1:38" x14ac:dyDescent="0.25">
      <c r="A20" s="163">
        <f t="shared" si="3"/>
        <v>11</v>
      </c>
      <c r="B20" s="112"/>
      <c r="C20" s="103"/>
      <c r="D20" s="103"/>
      <c r="E20" s="148">
        <f t="shared" si="0"/>
        <v>0</v>
      </c>
      <c r="F20" s="148">
        <f t="shared" si="1"/>
        <v>0</v>
      </c>
      <c r="G20" s="148"/>
      <c r="H20" s="148"/>
      <c r="I20" s="105"/>
      <c r="J20" s="105"/>
      <c r="K20" s="105"/>
      <c r="L20" s="105"/>
      <c r="M20" s="105"/>
      <c r="N20" s="148">
        <f t="shared" si="2"/>
        <v>0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29"/>
    </row>
    <row r="21" spans="1:38" x14ac:dyDescent="0.25">
      <c r="A21" s="163">
        <f t="shared" si="3"/>
        <v>12</v>
      </c>
      <c r="B21" s="112"/>
      <c r="C21" s="103"/>
      <c r="D21" s="121"/>
      <c r="E21" s="148">
        <f t="shared" si="0"/>
        <v>0</v>
      </c>
      <c r="F21" s="148">
        <f t="shared" si="1"/>
        <v>0</v>
      </c>
      <c r="G21" s="148"/>
      <c r="H21" s="148"/>
      <c r="I21" s="105"/>
      <c r="J21" s="105"/>
      <c r="K21" s="105"/>
      <c r="L21" s="105"/>
      <c r="M21" s="105"/>
      <c r="N21" s="148">
        <f t="shared" si="2"/>
        <v>0</v>
      </c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29"/>
    </row>
    <row r="22" spans="1:38" x14ac:dyDescent="0.25">
      <c r="A22" s="163">
        <f t="shared" si="3"/>
        <v>13</v>
      </c>
      <c r="B22" s="103"/>
      <c r="C22" s="103"/>
      <c r="D22" s="103"/>
      <c r="E22" s="148">
        <f t="shared" si="0"/>
        <v>0</v>
      </c>
      <c r="F22" s="148">
        <f t="shared" si="1"/>
        <v>0</v>
      </c>
      <c r="G22" s="148"/>
      <c r="H22" s="148"/>
      <c r="I22" s="105"/>
      <c r="J22" s="105"/>
      <c r="K22" s="105"/>
      <c r="L22" s="105"/>
      <c r="M22" s="105"/>
      <c r="N22" s="148">
        <f t="shared" si="2"/>
        <v>0</v>
      </c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29"/>
    </row>
    <row r="23" spans="1:38" x14ac:dyDescent="0.25">
      <c r="A23" s="163">
        <f t="shared" si="3"/>
        <v>14</v>
      </c>
      <c r="B23" s="112"/>
      <c r="C23" s="103"/>
      <c r="D23" s="103"/>
      <c r="E23" s="148">
        <f t="shared" si="0"/>
        <v>0</v>
      </c>
      <c r="F23" s="148">
        <f t="shared" si="1"/>
        <v>0</v>
      </c>
      <c r="G23" s="148"/>
      <c r="H23" s="148"/>
      <c r="I23" s="105"/>
      <c r="J23" s="105"/>
      <c r="K23" s="105"/>
      <c r="L23" s="105"/>
      <c r="M23" s="105"/>
      <c r="N23" s="148">
        <f t="shared" si="2"/>
        <v>0</v>
      </c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29"/>
    </row>
    <row r="24" spans="1:38" x14ac:dyDescent="0.25">
      <c r="A24" s="163">
        <f t="shared" si="3"/>
        <v>15</v>
      </c>
      <c r="B24" s="112"/>
      <c r="C24" s="103"/>
      <c r="D24" s="103"/>
      <c r="E24" s="148">
        <f t="shared" ref="E24:E31" si="4">+E23+F24-N24</f>
        <v>0</v>
      </c>
      <c r="F24" s="148">
        <f t="shared" si="1"/>
        <v>0</v>
      </c>
      <c r="G24" s="148"/>
      <c r="H24" s="148"/>
      <c r="I24" s="105"/>
      <c r="J24" s="105"/>
      <c r="K24" s="105"/>
      <c r="L24" s="105"/>
      <c r="M24" s="105"/>
      <c r="N24" s="148">
        <f t="shared" si="2"/>
        <v>0</v>
      </c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29"/>
    </row>
    <row r="25" spans="1:38" x14ac:dyDescent="0.25">
      <c r="A25" s="163">
        <f t="shared" si="3"/>
        <v>16</v>
      </c>
      <c r="B25" s="112"/>
      <c r="C25" s="103"/>
      <c r="D25" s="103"/>
      <c r="E25" s="148">
        <f t="shared" si="4"/>
        <v>0</v>
      </c>
      <c r="F25" s="148">
        <f t="shared" si="1"/>
        <v>0</v>
      </c>
      <c r="G25" s="148"/>
      <c r="H25" s="148"/>
      <c r="I25" s="105"/>
      <c r="J25" s="105"/>
      <c r="K25" s="105"/>
      <c r="L25" s="105"/>
      <c r="M25" s="105"/>
      <c r="N25" s="148">
        <f t="shared" si="2"/>
        <v>0</v>
      </c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29"/>
    </row>
    <row r="26" spans="1:38" x14ac:dyDescent="0.25">
      <c r="A26" s="163">
        <f t="shared" si="3"/>
        <v>17</v>
      </c>
      <c r="B26" s="112"/>
      <c r="C26" s="103"/>
      <c r="D26" s="103"/>
      <c r="E26" s="148">
        <f t="shared" si="4"/>
        <v>0</v>
      </c>
      <c r="F26" s="148">
        <f t="shared" si="1"/>
        <v>0</v>
      </c>
      <c r="G26" s="148"/>
      <c r="H26" s="148"/>
      <c r="I26" s="105"/>
      <c r="J26" s="105"/>
      <c r="K26" s="105"/>
      <c r="L26" s="105"/>
      <c r="M26" s="105"/>
      <c r="N26" s="148">
        <f t="shared" si="2"/>
        <v>0</v>
      </c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29"/>
    </row>
    <row r="27" spans="1:38" x14ac:dyDescent="0.25">
      <c r="A27" s="163">
        <f t="shared" si="3"/>
        <v>18</v>
      </c>
      <c r="B27" s="112"/>
      <c r="C27" s="103"/>
      <c r="D27" s="103"/>
      <c r="E27" s="148">
        <f t="shared" si="4"/>
        <v>0</v>
      </c>
      <c r="F27" s="148">
        <f t="shared" si="1"/>
        <v>0</v>
      </c>
      <c r="G27" s="148"/>
      <c r="H27" s="148"/>
      <c r="I27" s="105"/>
      <c r="J27" s="105"/>
      <c r="K27" s="105"/>
      <c r="L27" s="105"/>
      <c r="M27" s="105"/>
      <c r="N27" s="148">
        <f t="shared" si="2"/>
        <v>0</v>
      </c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29"/>
    </row>
    <row r="28" spans="1:38" x14ac:dyDescent="0.25">
      <c r="A28" s="163">
        <f t="shared" si="3"/>
        <v>19</v>
      </c>
      <c r="B28" s="112"/>
      <c r="C28" s="103"/>
      <c r="D28" s="103"/>
      <c r="E28" s="148">
        <f t="shared" si="4"/>
        <v>0</v>
      </c>
      <c r="F28" s="148">
        <f t="shared" si="1"/>
        <v>0</v>
      </c>
      <c r="G28" s="148"/>
      <c r="H28" s="148"/>
      <c r="I28" s="105"/>
      <c r="J28" s="105"/>
      <c r="K28" s="105"/>
      <c r="L28" s="105"/>
      <c r="M28" s="105"/>
      <c r="N28" s="148">
        <f t="shared" si="2"/>
        <v>0</v>
      </c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29"/>
    </row>
    <row r="29" spans="1:38" x14ac:dyDescent="0.25">
      <c r="A29" s="163">
        <f t="shared" si="3"/>
        <v>20</v>
      </c>
      <c r="B29" s="112"/>
      <c r="C29" s="103"/>
      <c r="D29" s="103"/>
      <c r="E29" s="148">
        <f t="shared" si="4"/>
        <v>0</v>
      </c>
      <c r="F29" s="148">
        <f t="shared" si="1"/>
        <v>0</v>
      </c>
      <c r="G29" s="148"/>
      <c r="H29" s="148"/>
      <c r="I29" s="105"/>
      <c r="J29" s="105"/>
      <c r="K29" s="105"/>
      <c r="L29" s="105"/>
      <c r="M29" s="105"/>
      <c r="N29" s="148">
        <f t="shared" si="2"/>
        <v>0</v>
      </c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29"/>
    </row>
    <row r="30" spans="1:38" x14ac:dyDescent="0.25">
      <c r="A30" s="163">
        <f t="shared" si="3"/>
        <v>21</v>
      </c>
      <c r="B30" s="112"/>
      <c r="C30" s="103"/>
      <c r="D30" s="103"/>
      <c r="E30" s="148">
        <f t="shared" si="4"/>
        <v>0</v>
      </c>
      <c r="F30" s="148">
        <f t="shared" si="1"/>
        <v>0</v>
      </c>
      <c r="G30" s="148"/>
      <c r="H30" s="148"/>
      <c r="I30" s="105"/>
      <c r="J30" s="105"/>
      <c r="K30" s="105"/>
      <c r="L30" s="105"/>
      <c r="M30" s="105"/>
      <c r="N30" s="148">
        <f t="shared" si="2"/>
        <v>0</v>
      </c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29"/>
    </row>
    <row r="31" spans="1:38" x14ac:dyDescent="0.25">
      <c r="A31" s="163">
        <f t="shared" si="3"/>
        <v>22</v>
      </c>
      <c r="B31" s="112"/>
      <c r="C31" s="103"/>
      <c r="D31" s="103"/>
      <c r="E31" s="148">
        <f t="shared" si="4"/>
        <v>0</v>
      </c>
      <c r="F31" s="148">
        <f t="shared" si="1"/>
        <v>0</v>
      </c>
      <c r="G31" s="148"/>
      <c r="H31" s="148"/>
      <c r="I31" s="105"/>
      <c r="J31" s="105"/>
      <c r="K31" s="105"/>
      <c r="L31" s="105"/>
      <c r="M31" s="105"/>
      <c r="N31" s="148">
        <f t="shared" si="2"/>
        <v>0</v>
      </c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29"/>
    </row>
    <row r="32" spans="1:38" x14ac:dyDescent="0.25">
      <c r="A32" s="163">
        <f t="shared" si="3"/>
        <v>23</v>
      </c>
      <c r="B32" s="112"/>
      <c r="C32" s="103"/>
      <c r="D32" s="103"/>
      <c r="E32" s="148">
        <f t="shared" si="0"/>
        <v>0</v>
      </c>
      <c r="F32" s="148">
        <f t="shared" si="1"/>
        <v>0</v>
      </c>
      <c r="G32" s="148"/>
      <c r="H32" s="148"/>
      <c r="I32" s="105"/>
      <c r="J32" s="105"/>
      <c r="K32" s="105"/>
      <c r="L32" s="105"/>
      <c r="M32" s="105"/>
      <c r="N32" s="148">
        <f t="shared" si="2"/>
        <v>0</v>
      </c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29"/>
    </row>
    <row r="33" spans="1:40" x14ac:dyDescent="0.25">
      <c r="A33" s="163">
        <f t="shared" si="3"/>
        <v>24</v>
      </c>
      <c r="B33" s="112"/>
      <c r="C33" s="103"/>
      <c r="D33" s="103"/>
      <c r="E33" s="148">
        <f t="shared" si="0"/>
        <v>0</v>
      </c>
      <c r="F33" s="148">
        <f t="shared" si="1"/>
        <v>0</v>
      </c>
      <c r="G33" s="148"/>
      <c r="H33" s="148"/>
      <c r="I33" s="105"/>
      <c r="J33" s="105"/>
      <c r="K33" s="105"/>
      <c r="L33" s="105"/>
      <c r="M33" s="105"/>
      <c r="N33" s="148">
        <f t="shared" si="2"/>
        <v>0</v>
      </c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29"/>
    </row>
    <row r="34" spans="1:40" x14ac:dyDescent="0.25">
      <c r="A34" s="163">
        <f>1+A33</f>
        <v>25</v>
      </c>
      <c r="B34" s="112"/>
      <c r="C34" s="103"/>
      <c r="D34" s="103"/>
      <c r="E34" s="148">
        <f t="shared" si="0"/>
        <v>0</v>
      </c>
      <c r="F34" s="148">
        <f t="shared" si="1"/>
        <v>0</v>
      </c>
      <c r="G34" s="148"/>
      <c r="H34" s="148"/>
      <c r="I34" s="105"/>
      <c r="J34" s="105"/>
      <c r="K34" s="105"/>
      <c r="L34" s="105"/>
      <c r="M34" s="105"/>
      <c r="N34" s="148">
        <f t="shared" si="2"/>
        <v>0</v>
      </c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29"/>
    </row>
    <row r="35" spans="1:40" ht="29.25" customHeight="1" x14ac:dyDescent="0.25">
      <c r="A35" s="165">
        <f t="shared" ref="A35:A36" si="5">1+A34</f>
        <v>26</v>
      </c>
      <c r="B35" s="271" t="str">
        <f>'4.1'!B35:D35</f>
        <v>Month - Total Transfers from Other Bank Account / Total des Transferts provenant du Autre Compte Bancaire pour le Mois</v>
      </c>
      <c r="C35" s="272"/>
      <c r="D35" s="273"/>
      <c r="E35" s="166">
        <f>F35</f>
        <v>0</v>
      </c>
      <c r="F35" s="166">
        <f>G35</f>
        <v>0</v>
      </c>
      <c r="G35" s="166">
        <f>AJ67</f>
        <v>0</v>
      </c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64"/>
    </row>
    <row r="36" spans="1:40" ht="29.25" customHeight="1" x14ac:dyDescent="0.25">
      <c r="A36" s="165">
        <f t="shared" si="5"/>
        <v>27</v>
      </c>
      <c r="B36" s="271" t="str">
        <f>'4.1'!B36:D36</f>
        <v>Month - Total Transfers from Investment / Total des Transferts provenant des Investissements pour le Mois</v>
      </c>
      <c r="C36" s="272"/>
      <c r="D36" s="273"/>
      <c r="E36" s="172">
        <f>F36</f>
        <v>0</v>
      </c>
      <c r="F36" s="172">
        <f>H36</f>
        <v>0</v>
      </c>
      <c r="G36" s="172"/>
      <c r="H36" s="172">
        <f>'3.0'!M13</f>
        <v>0</v>
      </c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64"/>
    </row>
    <row r="37" spans="1:40" ht="15.75" thickBot="1" x14ac:dyDescent="0.3">
      <c r="A37" s="229" t="s">
        <v>0</v>
      </c>
      <c r="B37" s="230"/>
      <c r="C37" s="230"/>
      <c r="D37" s="231"/>
      <c r="E37" s="179">
        <f>+E34+F35+F36</f>
        <v>0</v>
      </c>
      <c r="F37" s="180">
        <f>SUM(F10:F36)</f>
        <v>0</v>
      </c>
      <c r="G37" s="180">
        <f>SUM(G10:G36)</f>
        <v>0</v>
      </c>
      <c r="H37" s="180">
        <f t="shared" ref="H37:L37" si="6">SUM(H10:H36)</f>
        <v>0</v>
      </c>
      <c r="I37" s="180">
        <f t="shared" si="6"/>
        <v>0</v>
      </c>
      <c r="J37" s="180">
        <f t="shared" si="6"/>
        <v>0</v>
      </c>
      <c r="K37" s="180">
        <f t="shared" si="6"/>
        <v>0</v>
      </c>
      <c r="L37" s="180">
        <f t="shared" si="6"/>
        <v>0</v>
      </c>
      <c r="M37" s="180"/>
      <c r="N37" s="180">
        <f>SUM(N10:N36)</f>
        <v>0</v>
      </c>
      <c r="O37" s="180">
        <f t="shared" ref="O37:AJ37" si="7">SUM(O10:O36)</f>
        <v>0</v>
      </c>
      <c r="P37" s="180">
        <f t="shared" si="7"/>
        <v>0</v>
      </c>
      <c r="Q37" s="180">
        <f t="shared" si="7"/>
        <v>0</v>
      </c>
      <c r="R37" s="180">
        <f t="shared" si="7"/>
        <v>0</v>
      </c>
      <c r="S37" s="180">
        <f t="shared" si="7"/>
        <v>0</v>
      </c>
      <c r="T37" s="180">
        <f t="shared" si="7"/>
        <v>0</v>
      </c>
      <c r="U37" s="180">
        <f t="shared" si="7"/>
        <v>0</v>
      </c>
      <c r="V37" s="180">
        <f t="shared" si="7"/>
        <v>0</v>
      </c>
      <c r="W37" s="180">
        <f t="shared" si="7"/>
        <v>0</v>
      </c>
      <c r="X37" s="180">
        <f t="shared" si="7"/>
        <v>0</v>
      </c>
      <c r="Y37" s="180">
        <f t="shared" si="7"/>
        <v>0</v>
      </c>
      <c r="Z37" s="180">
        <f t="shared" si="7"/>
        <v>0</v>
      </c>
      <c r="AA37" s="180">
        <f t="shared" si="7"/>
        <v>0</v>
      </c>
      <c r="AB37" s="180">
        <f t="shared" si="7"/>
        <v>0</v>
      </c>
      <c r="AC37" s="180">
        <f t="shared" si="7"/>
        <v>0</v>
      </c>
      <c r="AD37" s="180">
        <f t="shared" si="7"/>
        <v>0</v>
      </c>
      <c r="AE37" s="180">
        <f t="shared" si="7"/>
        <v>0</v>
      </c>
      <c r="AF37" s="180">
        <f t="shared" si="7"/>
        <v>0</v>
      </c>
      <c r="AG37" s="180">
        <f t="shared" si="7"/>
        <v>0</v>
      </c>
      <c r="AH37" s="180">
        <f t="shared" si="7"/>
        <v>0</v>
      </c>
      <c r="AI37" s="180">
        <f t="shared" si="7"/>
        <v>0</v>
      </c>
      <c r="AJ37" s="180">
        <f t="shared" si="7"/>
        <v>0</v>
      </c>
      <c r="AK37" s="180">
        <f>SUM(AK10:AK36)</f>
        <v>0</v>
      </c>
      <c r="AL37" s="181"/>
    </row>
    <row r="38" spans="1:40" x14ac:dyDescent="0.25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</row>
    <row r="39" spans="1:40" x14ac:dyDescent="0.2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</row>
    <row r="40" spans="1:40" x14ac:dyDescent="0.25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</row>
    <row r="41" spans="1:40" ht="15.75" thickBot="1" x14ac:dyDescent="0.3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</row>
    <row r="42" spans="1:40" ht="23.25" x14ac:dyDescent="0.35">
      <c r="A42" s="247" t="s">
        <v>200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9"/>
    </row>
    <row r="43" spans="1:40" ht="23.25" x14ac:dyDescent="0.35">
      <c r="A43" s="191" t="s">
        <v>20</v>
      </c>
      <c r="B43" s="190"/>
      <c r="C43" s="192">
        <f>+'7.1'!C43</f>
        <v>0</v>
      </c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3"/>
    </row>
    <row r="44" spans="1:40" ht="23.25" x14ac:dyDescent="0.35">
      <c r="A44" s="250" t="str">
        <f>'4.1'!A45:AL45</f>
        <v>OTHER BANK ACCOUNT / AUTRE COMPTE BANCAIRE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2"/>
    </row>
    <row r="45" spans="1:40" ht="23.25" x14ac:dyDescent="0.35">
      <c r="A45" s="194" t="s">
        <v>26</v>
      </c>
      <c r="B45" s="195"/>
      <c r="C45" s="195"/>
      <c r="D45" s="195">
        <f>+'7.1'!D45</f>
        <v>2020</v>
      </c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6"/>
    </row>
    <row r="46" spans="1:40" ht="23.25" x14ac:dyDescent="0.35">
      <c r="A46" s="194" t="s">
        <v>67</v>
      </c>
      <c r="B46" s="197"/>
      <c r="C46" s="197"/>
      <c r="D46" s="195">
        <f>+D45</f>
        <v>2020</v>
      </c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8"/>
    </row>
    <row r="47" spans="1:40" x14ac:dyDescent="0.25">
      <c r="A47" s="199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38" t="s">
        <v>175</v>
      </c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9"/>
    </row>
    <row r="48" spans="1:40" ht="87" customHeight="1" x14ac:dyDescent="0.25">
      <c r="A48" s="201"/>
      <c r="B48" s="202" t="s">
        <v>17</v>
      </c>
      <c r="C48" s="202" t="s">
        <v>38</v>
      </c>
      <c r="D48" s="202" t="s">
        <v>18</v>
      </c>
      <c r="E48" s="202" t="s">
        <v>39</v>
      </c>
      <c r="F48" s="202" t="s">
        <v>40</v>
      </c>
      <c r="G48" s="202" t="str">
        <f>'4.1'!G49</f>
        <v>Transfers from General Bank Account / Transferts du Compte Bancaire Général</v>
      </c>
      <c r="H48" s="202" t="str">
        <f>H8</f>
        <v xml:space="preserve">Transfers from Investments / Transferts des Investissements </v>
      </c>
      <c r="I48" s="202" t="s">
        <v>41</v>
      </c>
      <c r="J48" s="202" t="s">
        <v>75</v>
      </c>
      <c r="K48" s="202" t="s">
        <v>42</v>
      </c>
      <c r="L48" s="202" t="s">
        <v>43</v>
      </c>
      <c r="M48" s="202" t="s">
        <v>44</v>
      </c>
      <c r="N48" s="202" t="s">
        <v>45</v>
      </c>
      <c r="O48" s="202" t="s">
        <v>46</v>
      </c>
      <c r="P48" s="202" t="s">
        <v>47</v>
      </c>
      <c r="Q48" s="202" t="str">
        <f>'4.1'!Q49</f>
        <v>Conferences &amp; Training / Conférences &amp; Formation</v>
      </c>
      <c r="R48" s="202" t="str">
        <f>'4.1'!R49</f>
        <v>Conventions &amp; Collective Bargaining / Conventions &amp; Négociation Collective</v>
      </c>
      <c r="S48" s="202" t="s">
        <v>48</v>
      </c>
      <c r="T48" s="202" t="s">
        <v>49</v>
      </c>
      <c r="U48" s="202" t="s">
        <v>50</v>
      </c>
      <c r="V48" s="202" t="s">
        <v>51</v>
      </c>
      <c r="W48" s="202" t="s">
        <v>52</v>
      </c>
      <c r="X48" s="202" t="s">
        <v>53</v>
      </c>
      <c r="Y48" s="202" t="s">
        <v>54</v>
      </c>
      <c r="Z48" s="202" t="s">
        <v>55</v>
      </c>
      <c r="AA48" s="202" t="s">
        <v>56</v>
      </c>
      <c r="AB48" s="202" t="s">
        <v>36</v>
      </c>
      <c r="AC48" s="202" t="s">
        <v>57</v>
      </c>
      <c r="AD48" s="202" t="s">
        <v>58</v>
      </c>
      <c r="AE48" s="202" t="s">
        <v>59</v>
      </c>
      <c r="AF48" s="202" t="str">
        <f>'4.1'!AF49</f>
        <v xml:space="preserve">Honorariums / Honoraires </v>
      </c>
      <c r="AG48" s="202" t="str">
        <f>'4.1'!AG49</f>
        <v>Loss of Wages / Pertes de Salaires</v>
      </c>
      <c r="AH48" s="202" t="str">
        <f>'4.1'!AH49</f>
        <v>Petty Cash Transfers / Transferts Petite Caisse</v>
      </c>
      <c r="AI48" s="202" t="str">
        <f>'4.1'!AI8</f>
        <v>Investment Transfers / Transferts Investissements</v>
      </c>
      <c r="AJ48" s="202" t="str">
        <f>'4.1'!AJ49</f>
        <v>Transfers to General Bank Account / Transferts au Compte Bancaire Général</v>
      </c>
      <c r="AK48" s="202" t="s">
        <v>43</v>
      </c>
      <c r="AL48" s="203" t="s">
        <v>60</v>
      </c>
    </row>
    <row r="49" spans="1:38" x14ac:dyDescent="0.25">
      <c r="A49" s="204"/>
      <c r="B49" s="205">
        <v>43586</v>
      </c>
      <c r="C49" s="206"/>
      <c r="D49" s="206" t="s">
        <v>62</v>
      </c>
      <c r="E49" s="208">
        <f>'7.1'!E67</f>
        <v>0</v>
      </c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12"/>
    </row>
    <row r="50" spans="1:38" x14ac:dyDescent="0.25">
      <c r="A50" s="204">
        <v>1</v>
      </c>
      <c r="B50" s="112"/>
      <c r="C50" s="103"/>
      <c r="D50" s="103"/>
      <c r="E50" s="208">
        <f t="shared" ref="E50:E64" si="8">+E49+F50-N50</f>
        <v>0</v>
      </c>
      <c r="F50" s="208">
        <f>SUM(H50:L50)</f>
        <v>0</v>
      </c>
      <c r="G50" s="208"/>
      <c r="H50" s="208"/>
      <c r="I50" s="105"/>
      <c r="J50" s="105"/>
      <c r="K50" s="105"/>
      <c r="L50" s="105"/>
      <c r="M50" s="105"/>
      <c r="N50" s="208">
        <f>SUM(O50:AK50)</f>
        <v>0</v>
      </c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29"/>
    </row>
    <row r="51" spans="1:38" x14ac:dyDescent="0.25">
      <c r="A51" s="204">
        <f>1+A50</f>
        <v>2</v>
      </c>
      <c r="B51" s="112"/>
      <c r="C51" s="103"/>
      <c r="D51" s="103"/>
      <c r="E51" s="208">
        <f t="shared" si="8"/>
        <v>0</v>
      </c>
      <c r="F51" s="208">
        <f t="shared" ref="F51:F64" si="9">SUM(H51:L51)</f>
        <v>0</v>
      </c>
      <c r="G51" s="208"/>
      <c r="H51" s="208"/>
      <c r="I51" s="105"/>
      <c r="J51" s="105"/>
      <c r="K51" s="105"/>
      <c r="L51" s="105"/>
      <c r="M51" s="105"/>
      <c r="N51" s="208">
        <f t="shared" ref="N51:N64" si="10">SUM(O51:AK51)</f>
        <v>0</v>
      </c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29"/>
    </row>
    <row r="52" spans="1:38" x14ac:dyDescent="0.25">
      <c r="A52" s="204">
        <f t="shared" ref="A52:A63" si="11">1+A51</f>
        <v>3</v>
      </c>
      <c r="B52" s="112"/>
      <c r="C52" s="103"/>
      <c r="D52" s="103"/>
      <c r="E52" s="208">
        <f t="shared" si="8"/>
        <v>0</v>
      </c>
      <c r="F52" s="208">
        <f t="shared" si="9"/>
        <v>0</v>
      </c>
      <c r="G52" s="208"/>
      <c r="H52" s="208"/>
      <c r="I52" s="105"/>
      <c r="J52" s="105"/>
      <c r="K52" s="105"/>
      <c r="L52" s="105"/>
      <c r="M52" s="105"/>
      <c r="N52" s="208">
        <f t="shared" si="10"/>
        <v>0</v>
      </c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29"/>
    </row>
    <row r="53" spans="1:38" x14ac:dyDescent="0.25">
      <c r="A53" s="204">
        <f t="shared" si="11"/>
        <v>4</v>
      </c>
      <c r="B53" s="112"/>
      <c r="C53" s="103"/>
      <c r="D53" s="103"/>
      <c r="E53" s="208">
        <f t="shared" si="8"/>
        <v>0</v>
      </c>
      <c r="F53" s="208">
        <f t="shared" si="9"/>
        <v>0</v>
      </c>
      <c r="G53" s="208"/>
      <c r="H53" s="208"/>
      <c r="I53" s="105"/>
      <c r="J53" s="105"/>
      <c r="K53" s="105"/>
      <c r="L53" s="105"/>
      <c r="M53" s="105"/>
      <c r="N53" s="208">
        <f t="shared" si="10"/>
        <v>0</v>
      </c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29"/>
    </row>
    <row r="54" spans="1:38" x14ac:dyDescent="0.25">
      <c r="A54" s="204">
        <f t="shared" si="11"/>
        <v>5</v>
      </c>
      <c r="B54" s="112"/>
      <c r="C54" s="103"/>
      <c r="D54" s="103"/>
      <c r="E54" s="208">
        <f t="shared" si="8"/>
        <v>0</v>
      </c>
      <c r="F54" s="208">
        <f t="shared" si="9"/>
        <v>0</v>
      </c>
      <c r="G54" s="208"/>
      <c r="H54" s="208"/>
      <c r="I54" s="105"/>
      <c r="J54" s="105"/>
      <c r="K54" s="105"/>
      <c r="L54" s="105"/>
      <c r="M54" s="105"/>
      <c r="N54" s="208">
        <f t="shared" si="10"/>
        <v>0</v>
      </c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29"/>
    </row>
    <row r="55" spans="1:38" x14ac:dyDescent="0.25">
      <c r="A55" s="204">
        <f t="shared" si="11"/>
        <v>6</v>
      </c>
      <c r="B55" s="112"/>
      <c r="C55" s="103"/>
      <c r="D55" s="103"/>
      <c r="E55" s="208">
        <f t="shared" si="8"/>
        <v>0</v>
      </c>
      <c r="F55" s="208">
        <f t="shared" si="9"/>
        <v>0</v>
      </c>
      <c r="G55" s="208"/>
      <c r="H55" s="208"/>
      <c r="I55" s="105"/>
      <c r="J55" s="105"/>
      <c r="K55" s="105"/>
      <c r="L55" s="105"/>
      <c r="M55" s="105"/>
      <c r="N55" s="208">
        <f t="shared" si="10"/>
        <v>0</v>
      </c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29"/>
    </row>
    <row r="56" spans="1:38" x14ac:dyDescent="0.25">
      <c r="A56" s="204">
        <f t="shared" si="11"/>
        <v>7</v>
      </c>
      <c r="B56" s="112"/>
      <c r="C56" s="103"/>
      <c r="D56" s="103"/>
      <c r="E56" s="208">
        <f t="shared" si="8"/>
        <v>0</v>
      </c>
      <c r="F56" s="208">
        <f t="shared" si="9"/>
        <v>0</v>
      </c>
      <c r="G56" s="208"/>
      <c r="H56" s="208"/>
      <c r="I56" s="105"/>
      <c r="J56" s="105"/>
      <c r="K56" s="105"/>
      <c r="L56" s="105"/>
      <c r="M56" s="105"/>
      <c r="N56" s="208">
        <f t="shared" si="10"/>
        <v>0</v>
      </c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29"/>
    </row>
    <row r="57" spans="1:38" x14ac:dyDescent="0.25">
      <c r="A57" s="204">
        <f t="shared" si="11"/>
        <v>8</v>
      </c>
      <c r="B57" s="112"/>
      <c r="C57" s="103"/>
      <c r="D57" s="103"/>
      <c r="E57" s="208">
        <f t="shared" si="8"/>
        <v>0</v>
      </c>
      <c r="F57" s="208">
        <f t="shared" si="9"/>
        <v>0</v>
      </c>
      <c r="G57" s="208"/>
      <c r="H57" s="208"/>
      <c r="I57" s="105"/>
      <c r="J57" s="105"/>
      <c r="K57" s="105"/>
      <c r="L57" s="105"/>
      <c r="M57" s="105"/>
      <c r="N57" s="208">
        <f t="shared" si="10"/>
        <v>0</v>
      </c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29"/>
    </row>
    <row r="58" spans="1:38" x14ac:dyDescent="0.25">
      <c r="A58" s="204">
        <f t="shared" si="11"/>
        <v>9</v>
      </c>
      <c r="B58" s="112"/>
      <c r="C58" s="103"/>
      <c r="D58" s="103"/>
      <c r="E58" s="208">
        <f t="shared" si="8"/>
        <v>0</v>
      </c>
      <c r="F58" s="208">
        <f t="shared" si="9"/>
        <v>0</v>
      </c>
      <c r="G58" s="208"/>
      <c r="H58" s="208"/>
      <c r="I58" s="105"/>
      <c r="J58" s="105"/>
      <c r="K58" s="105"/>
      <c r="L58" s="105"/>
      <c r="M58" s="105"/>
      <c r="N58" s="208">
        <f t="shared" si="10"/>
        <v>0</v>
      </c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29"/>
    </row>
    <row r="59" spans="1:38" x14ac:dyDescent="0.25">
      <c r="A59" s="204">
        <f t="shared" si="11"/>
        <v>10</v>
      </c>
      <c r="B59" s="112"/>
      <c r="C59" s="103"/>
      <c r="D59" s="103"/>
      <c r="E59" s="208">
        <f t="shared" si="8"/>
        <v>0</v>
      </c>
      <c r="F59" s="208">
        <f t="shared" si="9"/>
        <v>0</v>
      </c>
      <c r="G59" s="208"/>
      <c r="H59" s="208"/>
      <c r="I59" s="105"/>
      <c r="J59" s="105"/>
      <c r="K59" s="105"/>
      <c r="L59" s="105"/>
      <c r="M59" s="105"/>
      <c r="N59" s="208">
        <f t="shared" si="10"/>
        <v>0</v>
      </c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29"/>
    </row>
    <row r="60" spans="1:38" x14ac:dyDescent="0.25">
      <c r="A60" s="204">
        <f t="shared" si="11"/>
        <v>11</v>
      </c>
      <c r="B60" s="112"/>
      <c r="C60" s="103"/>
      <c r="D60" s="103"/>
      <c r="E60" s="208">
        <f t="shared" si="8"/>
        <v>0</v>
      </c>
      <c r="F60" s="208">
        <f t="shared" si="9"/>
        <v>0</v>
      </c>
      <c r="G60" s="208"/>
      <c r="H60" s="208"/>
      <c r="I60" s="105"/>
      <c r="J60" s="105"/>
      <c r="K60" s="105"/>
      <c r="L60" s="105"/>
      <c r="M60" s="105"/>
      <c r="N60" s="208">
        <f t="shared" si="10"/>
        <v>0</v>
      </c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29"/>
    </row>
    <row r="61" spans="1:38" x14ac:dyDescent="0.25">
      <c r="A61" s="204">
        <f t="shared" si="11"/>
        <v>12</v>
      </c>
      <c r="B61" s="112"/>
      <c r="C61" s="103"/>
      <c r="D61" s="121"/>
      <c r="E61" s="208">
        <f t="shared" si="8"/>
        <v>0</v>
      </c>
      <c r="F61" s="208">
        <f t="shared" si="9"/>
        <v>0</v>
      </c>
      <c r="G61" s="208"/>
      <c r="H61" s="208"/>
      <c r="I61" s="105"/>
      <c r="J61" s="105"/>
      <c r="K61" s="105"/>
      <c r="L61" s="105"/>
      <c r="M61" s="105"/>
      <c r="N61" s="208">
        <f t="shared" si="10"/>
        <v>0</v>
      </c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29"/>
    </row>
    <row r="62" spans="1:38" x14ac:dyDescent="0.25">
      <c r="A62" s="204">
        <f t="shared" si="11"/>
        <v>13</v>
      </c>
      <c r="B62" s="103"/>
      <c r="C62" s="103"/>
      <c r="D62" s="103"/>
      <c r="E62" s="208">
        <f t="shared" si="8"/>
        <v>0</v>
      </c>
      <c r="F62" s="208">
        <f t="shared" si="9"/>
        <v>0</v>
      </c>
      <c r="G62" s="208"/>
      <c r="H62" s="208"/>
      <c r="I62" s="105"/>
      <c r="J62" s="105"/>
      <c r="K62" s="105"/>
      <c r="L62" s="105"/>
      <c r="M62" s="105"/>
      <c r="N62" s="208">
        <f t="shared" si="10"/>
        <v>0</v>
      </c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29"/>
    </row>
    <row r="63" spans="1:38" x14ac:dyDescent="0.25">
      <c r="A63" s="204">
        <f t="shared" si="11"/>
        <v>14</v>
      </c>
      <c r="B63" s="112"/>
      <c r="C63" s="103"/>
      <c r="D63" s="103"/>
      <c r="E63" s="208">
        <f t="shared" si="8"/>
        <v>0</v>
      </c>
      <c r="F63" s="208">
        <f t="shared" si="9"/>
        <v>0</v>
      </c>
      <c r="G63" s="208"/>
      <c r="H63" s="208"/>
      <c r="I63" s="105"/>
      <c r="J63" s="105"/>
      <c r="K63" s="105"/>
      <c r="L63" s="105"/>
      <c r="M63" s="105"/>
      <c r="N63" s="208">
        <f t="shared" si="10"/>
        <v>0</v>
      </c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29"/>
    </row>
    <row r="64" spans="1:38" x14ac:dyDescent="0.25">
      <c r="A64" s="204">
        <f>1+A63</f>
        <v>15</v>
      </c>
      <c r="B64" s="112"/>
      <c r="C64" s="103"/>
      <c r="D64" s="103"/>
      <c r="E64" s="208">
        <f t="shared" si="8"/>
        <v>0</v>
      </c>
      <c r="F64" s="208">
        <f t="shared" si="9"/>
        <v>0</v>
      </c>
      <c r="G64" s="208"/>
      <c r="H64" s="208"/>
      <c r="I64" s="105"/>
      <c r="J64" s="105"/>
      <c r="K64" s="105"/>
      <c r="L64" s="105"/>
      <c r="M64" s="105"/>
      <c r="N64" s="208">
        <f t="shared" si="10"/>
        <v>0</v>
      </c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29"/>
    </row>
    <row r="65" spans="1:41" ht="33.75" customHeight="1" x14ac:dyDescent="0.25">
      <c r="A65" s="207">
        <f t="shared" ref="A65:A66" si="12">1+A64</f>
        <v>16</v>
      </c>
      <c r="B65" s="232" t="str">
        <f>'4.1'!B66:D66</f>
        <v>Month - Total Transfers from General Bank Account / Total des Transferts provenant du Compte Bancaire Général pour le Mois</v>
      </c>
      <c r="C65" s="233"/>
      <c r="D65" s="234"/>
      <c r="E65" s="209">
        <f>F65</f>
        <v>0</v>
      </c>
      <c r="F65" s="209">
        <f>G65</f>
        <v>0</v>
      </c>
      <c r="G65" s="209">
        <f>AJ37</f>
        <v>0</v>
      </c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12"/>
    </row>
    <row r="66" spans="1:41" ht="30" customHeight="1" x14ac:dyDescent="0.25">
      <c r="A66" s="207">
        <f t="shared" si="12"/>
        <v>17</v>
      </c>
      <c r="B66" s="232" t="str">
        <f>B36</f>
        <v>Month - Total Transfers from Investment / Total des Transferts provenant des Investissements pour le Mois</v>
      </c>
      <c r="C66" s="233"/>
      <c r="D66" s="234"/>
      <c r="E66" s="209">
        <f>F66</f>
        <v>0</v>
      </c>
      <c r="F66" s="209">
        <f>H66</f>
        <v>0</v>
      </c>
      <c r="G66" s="209"/>
      <c r="H66" s="209">
        <f>'3.0'!N13</f>
        <v>0</v>
      </c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12"/>
    </row>
    <row r="67" spans="1:41" ht="15.75" thickBot="1" x14ac:dyDescent="0.3">
      <c r="A67" s="235" t="s">
        <v>0</v>
      </c>
      <c r="B67" s="236"/>
      <c r="C67" s="236"/>
      <c r="D67" s="237"/>
      <c r="E67" s="210">
        <f>+E64+F65+F66</f>
        <v>0</v>
      </c>
      <c r="F67" s="211">
        <f t="shared" ref="F67:AK67" si="13">SUM(F50:F66)</f>
        <v>0</v>
      </c>
      <c r="G67" s="211">
        <f t="shared" si="13"/>
        <v>0</v>
      </c>
      <c r="H67" s="211">
        <f t="shared" si="13"/>
        <v>0</v>
      </c>
      <c r="I67" s="211">
        <f t="shared" si="13"/>
        <v>0</v>
      </c>
      <c r="J67" s="211">
        <f t="shared" si="13"/>
        <v>0</v>
      </c>
      <c r="K67" s="211">
        <f t="shared" si="13"/>
        <v>0</v>
      </c>
      <c r="L67" s="211">
        <f t="shared" si="13"/>
        <v>0</v>
      </c>
      <c r="M67" s="211"/>
      <c r="N67" s="211">
        <f t="shared" si="13"/>
        <v>0</v>
      </c>
      <c r="O67" s="211">
        <f t="shared" si="13"/>
        <v>0</v>
      </c>
      <c r="P67" s="211">
        <f t="shared" si="13"/>
        <v>0</v>
      </c>
      <c r="Q67" s="211">
        <f t="shared" si="13"/>
        <v>0</v>
      </c>
      <c r="R67" s="211">
        <f t="shared" si="13"/>
        <v>0</v>
      </c>
      <c r="S67" s="211">
        <f t="shared" si="13"/>
        <v>0</v>
      </c>
      <c r="T67" s="211">
        <f t="shared" si="13"/>
        <v>0</v>
      </c>
      <c r="U67" s="211">
        <f t="shared" si="13"/>
        <v>0</v>
      </c>
      <c r="V67" s="211">
        <f t="shared" si="13"/>
        <v>0</v>
      </c>
      <c r="W67" s="211">
        <f t="shared" si="13"/>
        <v>0</v>
      </c>
      <c r="X67" s="211">
        <f t="shared" si="13"/>
        <v>0</v>
      </c>
      <c r="Y67" s="211">
        <f t="shared" si="13"/>
        <v>0</v>
      </c>
      <c r="Z67" s="211">
        <f t="shared" si="13"/>
        <v>0</v>
      </c>
      <c r="AA67" s="211">
        <f t="shared" si="13"/>
        <v>0</v>
      </c>
      <c r="AB67" s="211">
        <f t="shared" si="13"/>
        <v>0</v>
      </c>
      <c r="AC67" s="211">
        <f t="shared" si="13"/>
        <v>0</v>
      </c>
      <c r="AD67" s="211">
        <f t="shared" si="13"/>
        <v>0</v>
      </c>
      <c r="AE67" s="211">
        <f t="shared" si="13"/>
        <v>0</v>
      </c>
      <c r="AF67" s="211">
        <f t="shared" si="13"/>
        <v>0</v>
      </c>
      <c r="AG67" s="211">
        <f t="shared" si="13"/>
        <v>0</v>
      </c>
      <c r="AH67" s="211">
        <f t="shared" si="13"/>
        <v>0</v>
      </c>
      <c r="AI67" s="211">
        <f t="shared" si="13"/>
        <v>0</v>
      </c>
      <c r="AJ67" s="211">
        <f t="shared" si="13"/>
        <v>0</v>
      </c>
      <c r="AK67" s="211">
        <f t="shared" si="13"/>
        <v>0</v>
      </c>
      <c r="AL67" s="213"/>
    </row>
    <row r="68" spans="1:41" x14ac:dyDescent="0.25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</row>
    <row r="69" spans="1:41" x14ac:dyDescent="0.25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</row>
    <row r="70" spans="1:41" x14ac:dyDescent="0.25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</row>
  </sheetData>
  <sheetProtection algorithmName="SHA-512" hashValue="TFCYCXTDvgv/0E1ADC/Wz6/F8PXTdBZr0XaQxEJCu2jyZdOPl9mQN4RbiRRtGVem9LZmVqZsACPb7QU3Vn2bmg==" saltValue="6xb28o/fjUrA7CTZCdsn0A==" spinCount="100000" sheet="1" objects="1" scenarios="1" formatColumns="0" formatRows="0" selectLockedCells="1"/>
  <mergeCells count="12">
    <mergeCell ref="B66:D66"/>
    <mergeCell ref="A67:D67"/>
    <mergeCell ref="A2:AL2"/>
    <mergeCell ref="A42:AL42"/>
    <mergeCell ref="A44:AL44"/>
    <mergeCell ref="O47:AL47"/>
    <mergeCell ref="A4:AL4"/>
    <mergeCell ref="O7:AL7"/>
    <mergeCell ref="B36:D36"/>
    <mergeCell ref="A37:D37"/>
    <mergeCell ref="B35:D35"/>
    <mergeCell ref="B65:D65"/>
  </mergeCells>
  <pageMargins left="0.7" right="0.7" top="0.75" bottom="0.75" header="0.3" footer="0.3"/>
  <pageSetup paperSize="5" scale="60" orientation="landscape" r:id="rId1"/>
  <rowBreaks count="1" manualBreakCount="1">
    <brk id="39" max="16383" man="1"/>
  </rowBreaks>
  <ignoredErrors>
    <ignoredError sqref="B35 B65" unlockedFormula="1"/>
    <ignoredError sqref="F35 F65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workbookViewId="0">
      <selection activeCell="G10" sqref="G10"/>
    </sheetView>
  </sheetViews>
  <sheetFormatPr defaultColWidth="11.42578125" defaultRowHeight="15" x14ac:dyDescent="0.25"/>
  <cols>
    <col min="1" max="1" width="16.7109375" customWidth="1"/>
    <col min="2" max="2" width="10.28515625" customWidth="1"/>
    <col min="3" max="3" width="22.7109375" customWidth="1"/>
    <col min="4" max="4" width="15.85546875" customWidth="1"/>
    <col min="5" max="5" width="16.140625" customWidth="1"/>
    <col min="6" max="6" width="14.7109375" customWidth="1"/>
    <col min="7" max="7" width="15.42578125" customWidth="1"/>
  </cols>
  <sheetData>
    <row r="2" spans="1:25" ht="23.25" x14ac:dyDescent="0.35">
      <c r="A2" s="34" t="s">
        <v>200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23.25" x14ac:dyDescent="0.35">
      <c r="A3" s="17" t="s">
        <v>20</v>
      </c>
      <c r="B3" s="25">
        <f>+'7.2'!B3</f>
        <v>0</v>
      </c>
      <c r="C3" s="34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3.25" x14ac:dyDescent="0.35">
      <c r="A4" s="34" t="str">
        <f>'4.2'!A4</f>
        <v>BANK RECONCILIATION / CONCILIATION BANCAIRE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23.25" x14ac:dyDescent="0.35">
      <c r="A5" s="34" t="s">
        <v>26</v>
      </c>
      <c r="B5" s="34"/>
      <c r="C5" s="34">
        <f>+'7.2'!C5</f>
        <v>2020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ht="23.25" x14ac:dyDescent="0.35">
      <c r="A6" s="34" t="s">
        <v>67</v>
      </c>
      <c r="C6" s="34">
        <f>+C5</f>
        <v>2020</v>
      </c>
      <c r="D6" s="34"/>
    </row>
    <row r="8" spans="1:25" ht="18.75" x14ac:dyDescent="0.3">
      <c r="B8" s="1"/>
      <c r="C8" s="1"/>
    </row>
    <row r="10" spans="1:25" ht="51.75" customHeight="1" x14ac:dyDescent="0.25">
      <c r="B10" s="262" t="s">
        <v>110</v>
      </c>
      <c r="C10" s="275"/>
      <c r="D10" s="275"/>
      <c r="E10" s="43"/>
      <c r="F10" s="4"/>
      <c r="G10" s="114"/>
    </row>
    <row r="11" spans="1:25" x14ac:dyDescent="0.25">
      <c r="F11" s="4"/>
      <c r="G11" s="4"/>
    </row>
    <row r="12" spans="1:25" ht="30" x14ac:dyDescent="0.25">
      <c r="B12" s="262" t="s">
        <v>106</v>
      </c>
      <c r="C12" s="262"/>
      <c r="D12" s="40"/>
      <c r="E12" s="41" t="s">
        <v>107</v>
      </c>
      <c r="F12" s="42" t="s">
        <v>108</v>
      </c>
      <c r="G12" s="4"/>
    </row>
    <row r="13" spans="1:25" x14ac:dyDescent="0.25">
      <c r="B13" s="263" t="s">
        <v>109</v>
      </c>
      <c r="C13" s="263"/>
      <c r="D13" s="35"/>
      <c r="E13" s="115"/>
      <c r="F13" s="116"/>
      <c r="G13" s="4"/>
    </row>
    <row r="14" spans="1:25" x14ac:dyDescent="0.25">
      <c r="B14" s="263"/>
      <c r="C14" s="263"/>
      <c r="D14" s="35"/>
      <c r="E14" s="117"/>
      <c r="F14" s="118"/>
      <c r="G14" s="4"/>
    </row>
    <row r="15" spans="1:25" x14ac:dyDescent="0.25">
      <c r="B15" s="263"/>
      <c r="C15" s="263"/>
      <c r="D15" s="35"/>
      <c r="E15" s="117"/>
      <c r="F15" s="118"/>
      <c r="G15" s="4"/>
    </row>
    <row r="16" spans="1:25" x14ac:dyDescent="0.25">
      <c r="B16" s="263"/>
      <c r="C16" s="263"/>
      <c r="D16" s="35"/>
      <c r="E16" s="117"/>
      <c r="F16" s="118"/>
      <c r="G16" s="4"/>
    </row>
    <row r="17" spans="2:7" x14ac:dyDescent="0.25">
      <c r="B17" s="263"/>
      <c r="C17" s="263"/>
      <c r="D17" s="35"/>
      <c r="E17" s="117"/>
      <c r="F17" s="118"/>
      <c r="G17" s="4"/>
    </row>
    <row r="18" spans="2:7" x14ac:dyDescent="0.25">
      <c r="B18" s="263"/>
      <c r="C18" s="263"/>
      <c r="D18" s="35"/>
      <c r="E18" s="117"/>
      <c r="F18" s="118"/>
      <c r="G18" s="4"/>
    </row>
    <row r="19" spans="2:7" x14ac:dyDescent="0.25">
      <c r="B19" s="263"/>
      <c r="C19" s="263"/>
      <c r="D19" s="35"/>
      <c r="E19" s="117"/>
      <c r="F19" s="118"/>
      <c r="G19" s="4"/>
    </row>
    <row r="20" spans="2:7" x14ac:dyDescent="0.25">
      <c r="B20" s="263"/>
      <c r="C20" s="263"/>
      <c r="D20" s="35"/>
      <c r="E20" s="117"/>
      <c r="F20" s="118"/>
      <c r="G20" s="4"/>
    </row>
    <row r="21" spans="2:7" x14ac:dyDescent="0.25">
      <c r="B21" s="263"/>
      <c r="C21" s="263"/>
      <c r="D21" s="35"/>
      <c r="E21" s="117"/>
      <c r="F21" s="118"/>
      <c r="G21" s="4"/>
    </row>
    <row r="22" spans="2:7" x14ac:dyDescent="0.25">
      <c r="B22" s="263"/>
      <c r="C22" s="263"/>
      <c r="D22" s="35"/>
      <c r="E22" s="119"/>
      <c r="F22" s="120"/>
      <c r="G22" s="4"/>
    </row>
    <row r="23" spans="2:7" x14ac:dyDescent="0.25">
      <c r="F23" s="4">
        <f>SUM(F13:F22)</f>
        <v>0</v>
      </c>
      <c r="G23" s="4">
        <f>-F23</f>
        <v>0</v>
      </c>
    </row>
    <row r="24" spans="2:7" x14ac:dyDescent="0.25">
      <c r="F24" s="4"/>
      <c r="G24" s="4"/>
    </row>
    <row r="25" spans="2:7" ht="30" x14ac:dyDescent="0.25">
      <c r="B25" s="262" t="s">
        <v>111</v>
      </c>
      <c r="C25" s="262"/>
      <c r="D25" s="2"/>
      <c r="E25" s="15" t="s">
        <v>19</v>
      </c>
      <c r="F25" s="42" t="s">
        <v>108</v>
      </c>
      <c r="G25" s="4"/>
    </row>
    <row r="26" spans="2:7" x14ac:dyDescent="0.25">
      <c r="B26" s="263" t="s">
        <v>109</v>
      </c>
      <c r="C26" s="263"/>
      <c r="D26" s="35"/>
      <c r="E26" s="115"/>
      <c r="F26" s="116"/>
      <c r="G26" s="4"/>
    </row>
    <row r="27" spans="2:7" x14ac:dyDescent="0.25">
      <c r="B27" s="263"/>
      <c r="C27" s="263"/>
      <c r="D27" s="35"/>
      <c r="E27" s="117"/>
      <c r="F27" s="118"/>
      <c r="G27" s="4"/>
    </row>
    <row r="28" spans="2:7" x14ac:dyDescent="0.25">
      <c r="B28" s="263"/>
      <c r="C28" s="263"/>
      <c r="D28" s="35"/>
      <c r="E28" s="117"/>
      <c r="F28" s="118"/>
      <c r="G28" s="4"/>
    </row>
    <row r="29" spans="2:7" x14ac:dyDescent="0.25">
      <c r="B29" s="263"/>
      <c r="C29" s="263"/>
      <c r="D29" s="35"/>
      <c r="E29" s="117"/>
      <c r="F29" s="118"/>
      <c r="G29" s="4"/>
    </row>
    <row r="30" spans="2:7" x14ac:dyDescent="0.25">
      <c r="B30" s="263"/>
      <c r="C30" s="263"/>
      <c r="D30" s="35"/>
      <c r="E30" s="117"/>
      <c r="F30" s="118"/>
      <c r="G30" s="4"/>
    </row>
    <row r="31" spans="2:7" x14ac:dyDescent="0.25">
      <c r="B31" s="263"/>
      <c r="C31" s="263"/>
      <c r="D31" s="35"/>
      <c r="E31" s="117"/>
      <c r="F31" s="118"/>
      <c r="G31" s="4"/>
    </row>
    <row r="32" spans="2:7" x14ac:dyDescent="0.25">
      <c r="B32" s="263"/>
      <c r="C32" s="263"/>
      <c r="D32" s="35"/>
      <c r="E32" s="117"/>
      <c r="F32" s="118"/>
      <c r="G32" s="4"/>
    </row>
    <row r="33" spans="1:8" x14ac:dyDescent="0.25">
      <c r="B33" s="263"/>
      <c r="C33" s="263"/>
      <c r="D33" s="35"/>
      <c r="E33" s="119"/>
      <c r="F33" s="120"/>
      <c r="G33" s="4"/>
    </row>
    <row r="34" spans="1:8" x14ac:dyDescent="0.25">
      <c r="F34" s="4">
        <f>SUM(F26:F33)</f>
        <v>0</v>
      </c>
      <c r="G34" s="4">
        <f>+F34</f>
        <v>0</v>
      </c>
    </row>
    <row r="35" spans="1:8" x14ac:dyDescent="0.25">
      <c r="F35" s="4"/>
      <c r="G35" s="7"/>
    </row>
    <row r="36" spans="1:8" x14ac:dyDescent="0.25">
      <c r="F36" s="4"/>
      <c r="G36" s="4"/>
    </row>
    <row r="37" spans="1:8" ht="36.75" customHeight="1" thickBot="1" x14ac:dyDescent="0.3">
      <c r="B37" s="262" t="s">
        <v>112</v>
      </c>
      <c r="C37" s="262"/>
      <c r="D37" s="262"/>
      <c r="F37" s="4"/>
      <c r="G37" s="6">
        <f>+G10+G23+G34</f>
        <v>0</v>
      </c>
    </row>
    <row r="38" spans="1:8" ht="15.75" thickTop="1" x14ac:dyDescent="0.25">
      <c r="F38" s="4"/>
      <c r="G38" s="4"/>
    </row>
    <row r="39" spans="1:8" ht="33" customHeight="1" thickBot="1" x14ac:dyDescent="0.3">
      <c r="B39" s="262" t="s">
        <v>113</v>
      </c>
      <c r="C39" s="262"/>
      <c r="D39" s="262"/>
      <c r="F39" s="4"/>
      <c r="G39" s="6">
        <f>+'8.1'!E37</f>
        <v>0</v>
      </c>
    </row>
    <row r="40" spans="1:8" ht="15.75" thickTop="1" x14ac:dyDescent="0.25">
      <c r="F40" s="4"/>
      <c r="G40" s="4"/>
    </row>
    <row r="41" spans="1:8" ht="33.75" customHeight="1" thickBot="1" x14ac:dyDescent="0.3">
      <c r="B41" s="262" t="s">
        <v>114</v>
      </c>
      <c r="C41" s="262"/>
      <c r="D41" s="262"/>
      <c r="E41" s="2"/>
      <c r="F41" s="5"/>
      <c r="G41" s="6">
        <f>+G37-G39</f>
        <v>0</v>
      </c>
    </row>
    <row r="42" spans="1:8" ht="15.75" thickTop="1" x14ac:dyDescent="0.25"/>
    <row r="45" spans="1:8" x14ac:dyDescent="0.25">
      <c r="A45" s="59"/>
      <c r="B45" s="26"/>
      <c r="C45" s="26"/>
      <c r="D45" s="26"/>
      <c r="E45" s="26"/>
      <c r="F45" s="26"/>
      <c r="G45" s="26"/>
      <c r="H45" s="26"/>
    </row>
    <row r="46" spans="1:8" x14ac:dyDescent="0.25">
      <c r="A46" s="59"/>
      <c r="B46" s="59"/>
      <c r="C46" s="26"/>
      <c r="D46" s="26"/>
      <c r="E46" s="26"/>
      <c r="F46" s="59"/>
      <c r="G46" s="26"/>
      <c r="H46" s="26"/>
    </row>
  </sheetData>
  <sheetProtection algorithmName="SHA-512" hashValue="/rhnGdpNKgWzElEIYEsq+q97b7PA5PhFwimcwlb4da7R9C7t7ry1HmYHrmVYoxSCGvlGnKM8UAlzUqZb8Xm7EA==" saltValue="VbQX6fYNh/UHG9E8SL2lMw==" spinCount="100000" sheet="1" objects="1" scenarios="1" formatColumns="0" formatRows="0" selectLockedCells="1"/>
  <mergeCells count="8">
    <mergeCell ref="B41:D41"/>
    <mergeCell ref="B13:C22"/>
    <mergeCell ref="B26:C33"/>
    <mergeCell ref="B10:D10"/>
    <mergeCell ref="B12:C12"/>
    <mergeCell ref="B25:C25"/>
    <mergeCell ref="B37:D37"/>
    <mergeCell ref="B39:D39"/>
  </mergeCells>
  <pageMargins left="0.7" right="0.7" top="0.75" bottom="0.75" header="0.3" footer="0.3"/>
  <pageSetup scale="7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workbookViewId="0">
      <selection activeCell="G10" sqref="G10"/>
    </sheetView>
  </sheetViews>
  <sheetFormatPr defaultColWidth="11.42578125" defaultRowHeight="15" x14ac:dyDescent="0.25"/>
  <cols>
    <col min="1" max="1" width="16.7109375" customWidth="1"/>
    <col min="2" max="2" width="10.28515625" customWidth="1"/>
    <col min="3" max="3" width="22.7109375" customWidth="1"/>
    <col min="4" max="4" width="13.28515625" customWidth="1"/>
    <col min="5" max="5" width="16.140625" customWidth="1"/>
    <col min="6" max="6" width="14.7109375" customWidth="1"/>
    <col min="7" max="7" width="15.42578125" customWidth="1"/>
  </cols>
  <sheetData>
    <row r="2" spans="1:25" ht="23.25" x14ac:dyDescent="0.35">
      <c r="A2" s="45" t="s">
        <v>200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23.25" x14ac:dyDescent="0.35">
      <c r="A3" s="17" t="s">
        <v>20</v>
      </c>
      <c r="B3" s="25">
        <f>+'7.2'!B3</f>
        <v>0</v>
      </c>
      <c r="C3" s="45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47.25" customHeight="1" x14ac:dyDescent="0.35">
      <c r="A4" s="265" t="str">
        <f>'4.3'!A4</f>
        <v>BANK RECONCILIATION - OTHER BANK ACCOUNT / CONCILIATION BANCAIRE - AUTRE COMPTE BANCAIRE</v>
      </c>
      <c r="B4" s="265"/>
      <c r="C4" s="265"/>
      <c r="D4" s="265"/>
      <c r="E4" s="265"/>
      <c r="F4" s="265"/>
      <c r="G4" s="26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ht="23.25" x14ac:dyDescent="0.35">
      <c r="A5" s="45" t="s">
        <v>26</v>
      </c>
      <c r="B5" s="45"/>
      <c r="C5" s="45">
        <f>+'7.2'!C5</f>
        <v>2020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ht="23.25" x14ac:dyDescent="0.35">
      <c r="A6" s="45" t="s">
        <v>67</v>
      </c>
      <c r="C6" s="45">
        <f>+C5</f>
        <v>2020</v>
      </c>
      <c r="D6" s="45"/>
    </row>
    <row r="8" spans="1:25" ht="18.75" x14ac:dyDescent="0.3">
      <c r="B8" s="1"/>
      <c r="C8" s="1"/>
    </row>
    <row r="10" spans="1:25" ht="51.75" customHeight="1" x14ac:dyDescent="0.25">
      <c r="B10" s="262" t="s">
        <v>110</v>
      </c>
      <c r="C10" s="275"/>
      <c r="D10" s="275"/>
      <c r="E10" s="44"/>
      <c r="F10" s="4"/>
      <c r="G10" s="114"/>
    </row>
    <row r="11" spans="1:25" x14ac:dyDescent="0.25">
      <c r="F11" s="4"/>
      <c r="G11" s="4"/>
    </row>
    <row r="12" spans="1:25" ht="30" x14ac:dyDescent="0.25">
      <c r="B12" s="262" t="s">
        <v>106</v>
      </c>
      <c r="C12" s="262"/>
      <c r="D12" s="40"/>
      <c r="E12" s="41" t="s">
        <v>107</v>
      </c>
      <c r="F12" s="42" t="s">
        <v>108</v>
      </c>
      <c r="G12" s="4"/>
    </row>
    <row r="13" spans="1:25" x14ac:dyDescent="0.25">
      <c r="B13" s="263" t="s">
        <v>109</v>
      </c>
      <c r="C13" s="263"/>
      <c r="D13" s="35"/>
      <c r="E13" s="115"/>
      <c r="F13" s="116"/>
      <c r="G13" s="4"/>
    </row>
    <row r="14" spans="1:25" x14ac:dyDescent="0.25">
      <c r="B14" s="263"/>
      <c r="C14" s="263"/>
      <c r="D14" s="35"/>
      <c r="E14" s="117"/>
      <c r="F14" s="118"/>
      <c r="G14" s="4"/>
    </row>
    <row r="15" spans="1:25" x14ac:dyDescent="0.25">
      <c r="B15" s="263"/>
      <c r="C15" s="263"/>
      <c r="D15" s="35"/>
      <c r="E15" s="117"/>
      <c r="F15" s="118"/>
      <c r="G15" s="4"/>
    </row>
    <row r="16" spans="1:25" x14ac:dyDescent="0.25">
      <c r="B16" s="263"/>
      <c r="C16" s="263"/>
      <c r="D16" s="35"/>
      <c r="E16" s="117"/>
      <c r="F16" s="118"/>
      <c r="G16" s="4"/>
    </row>
    <row r="17" spans="2:7" x14ac:dyDescent="0.25">
      <c r="B17" s="263"/>
      <c r="C17" s="263"/>
      <c r="D17" s="35"/>
      <c r="E17" s="117"/>
      <c r="F17" s="118"/>
      <c r="G17" s="4"/>
    </row>
    <row r="18" spans="2:7" x14ac:dyDescent="0.25">
      <c r="B18" s="263"/>
      <c r="C18" s="263"/>
      <c r="D18" s="35"/>
      <c r="E18" s="117"/>
      <c r="F18" s="118"/>
      <c r="G18" s="4"/>
    </row>
    <row r="19" spans="2:7" x14ac:dyDescent="0.25">
      <c r="B19" s="263"/>
      <c r="C19" s="263"/>
      <c r="D19" s="35"/>
      <c r="E19" s="117"/>
      <c r="F19" s="118"/>
      <c r="G19" s="4"/>
    </row>
    <row r="20" spans="2:7" x14ac:dyDescent="0.25">
      <c r="B20" s="263"/>
      <c r="C20" s="263"/>
      <c r="D20" s="35"/>
      <c r="E20" s="117"/>
      <c r="F20" s="118"/>
      <c r="G20" s="4"/>
    </row>
    <row r="21" spans="2:7" x14ac:dyDescent="0.25">
      <c r="B21" s="263"/>
      <c r="C21" s="263"/>
      <c r="D21" s="35"/>
      <c r="E21" s="117"/>
      <c r="F21" s="118"/>
      <c r="G21" s="4"/>
    </row>
    <row r="22" spans="2:7" x14ac:dyDescent="0.25">
      <c r="B22" s="263"/>
      <c r="C22" s="263"/>
      <c r="D22" s="35"/>
      <c r="E22" s="119"/>
      <c r="F22" s="120"/>
      <c r="G22" s="4"/>
    </row>
    <row r="23" spans="2:7" x14ac:dyDescent="0.25">
      <c r="F23" s="4">
        <f>SUM(F13:F22)</f>
        <v>0</v>
      </c>
      <c r="G23" s="4">
        <f>-F23</f>
        <v>0</v>
      </c>
    </row>
    <row r="24" spans="2:7" x14ac:dyDescent="0.25">
      <c r="F24" s="4"/>
      <c r="G24" s="4"/>
    </row>
    <row r="25" spans="2:7" ht="30" x14ac:dyDescent="0.25">
      <c r="B25" s="262" t="s">
        <v>111</v>
      </c>
      <c r="C25" s="262"/>
      <c r="D25" s="2"/>
      <c r="E25" s="15" t="s">
        <v>19</v>
      </c>
      <c r="F25" s="42" t="s">
        <v>108</v>
      </c>
      <c r="G25" s="4"/>
    </row>
    <row r="26" spans="2:7" x14ac:dyDescent="0.25">
      <c r="B26" s="263" t="s">
        <v>109</v>
      </c>
      <c r="C26" s="263"/>
      <c r="D26" s="35"/>
      <c r="E26" s="115"/>
      <c r="F26" s="116"/>
      <c r="G26" s="4"/>
    </row>
    <row r="27" spans="2:7" x14ac:dyDescent="0.25">
      <c r="B27" s="263"/>
      <c r="C27" s="263"/>
      <c r="D27" s="35"/>
      <c r="E27" s="117"/>
      <c r="F27" s="118"/>
      <c r="G27" s="4"/>
    </row>
    <row r="28" spans="2:7" x14ac:dyDescent="0.25">
      <c r="B28" s="263"/>
      <c r="C28" s="263"/>
      <c r="D28" s="35"/>
      <c r="E28" s="117"/>
      <c r="F28" s="118"/>
      <c r="G28" s="4"/>
    </row>
    <row r="29" spans="2:7" x14ac:dyDescent="0.25">
      <c r="B29" s="263"/>
      <c r="C29" s="263"/>
      <c r="D29" s="35"/>
      <c r="E29" s="117"/>
      <c r="F29" s="118"/>
      <c r="G29" s="4"/>
    </row>
    <row r="30" spans="2:7" x14ac:dyDescent="0.25">
      <c r="B30" s="263"/>
      <c r="C30" s="263"/>
      <c r="D30" s="35"/>
      <c r="E30" s="117"/>
      <c r="F30" s="118"/>
      <c r="G30" s="4"/>
    </row>
    <row r="31" spans="2:7" x14ac:dyDescent="0.25">
      <c r="B31" s="263"/>
      <c r="C31" s="263"/>
      <c r="D31" s="35"/>
      <c r="E31" s="117"/>
      <c r="F31" s="118"/>
      <c r="G31" s="4"/>
    </row>
    <row r="32" spans="2:7" x14ac:dyDescent="0.25">
      <c r="B32" s="263"/>
      <c r="C32" s="263"/>
      <c r="D32" s="35"/>
      <c r="E32" s="117"/>
      <c r="F32" s="118"/>
      <c r="G32" s="4"/>
    </row>
    <row r="33" spans="1:8" x14ac:dyDescent="0.25">
      <c r="B33" s="263"/>
      <c r="C33" s="263"/>
      <c r="D33" s="35"/>
      <c r="E33" s="119"/>
      <c r="F33" s="120"/>
      <c r="G33" s="4"/>
    </row>
    <row r="34" spans="1:8" x14ac:dyDescent="0.25">
      <c r="F34" s="4">
        <f>SUM(F26:F33)</f>
        <v>0</v>
      </c>
      <c r="G34" s="4">
        <f>+F34</f>
        <v>0</v>
      </c>
    </row>
    <row r="35" spans="1:8" x14ac:dyDescent="0.25">
      <c r="F35" s="4"/>
      <c r="G35" s="7"/>
    </row>
    <row r="36" spans="1:8" x14ac:dyDescent="0.25">
      <c r="F36" s="4"/>
      <c r="G36" s="4"/>
    </row>
    <row r="37" spans="1:8" ht="31.5" customHeight="1" thickBot="1" x14ac:dyDescent="0.3">
      <c r="B37" s="262" t="s">
        <v>112</v>
      </c>
      <c r="C37" s="262"/>
      <c r="D37" s="262"/>
      <c r="F37" s="4"/>
      <c r="G37" s="6">
        <f>+G10+G23+G34</f>
        <v>0</v>
      </c>
    </row>
    <row r="38" spans="1:8" ht="15.75" thickTop="1" x14ac:dyDescent="0.25">
      <c r="F38" s="4"/>
      <c r="G38" s="4"/>
    </row>
    <row r="39" spans="1:8" ht="31.5" customHeight="1" thickBot="1" x14ac:dyDescent="0.3">
      <c r="B39" s="262" t="s">
        <v>113</v>
      </c>
      <c r="C39" s="262"/>
      <c r="D39" s="262"/>
      <c r="F39" s="4"/>
      <c r="G39" s="6">
        <f>'8.1'!E67</f>
        <v>0</v>
      </c>
    </row>
    <row r="40" spans="1:8" ht="15.75" thickTop="1" x14ac:dyDescent="0.25">
      <c r="F40" s="4"/>
      <c r="G40" s="4"/>
    </row>
    <row r="41" spans="1:8" ht="32.25" customHeight="1" thickBot="1" x14ac:dyDescent="0.3">
      <c r="B41" s="262" t="s">
        <v>114</v>
      </c>
      <c r="C41" s="262"/>
      <c r="D41" s="262"/>
      <c r="E41" s="2"/>
      <c r="F41" s="5"/>
      <c r="G41" s="6">
        <f>+G37-G39</f>
        <v>0</v>
      </c>
    </row>
    <row r="42" spans="1:8" ht="15.75" thickTop="1" x14ac:dyDescent="0.25"/>
    <row r="45" spans="1:8" x14ac:dyDescent="0.25">
      <c r="A45" s="59"/>
      <c r="B45" s="26"/>
      <c r="C45" s="26"/>
      <c r="D45" s="26"/>
      <c r="E45" s="26"/>
      <c r="F45" s="26"/>
      <c r="G45" s="26"/>
      <c r="H45" s="26"/>
    </row>
    <row r="46" spans="1:8" x14ac:dyDescent="0.25">
      <c r="A46" s="59"/>
      <c r="B46" s="59"/>
      <c r="C46" s="26"/>
      <c r="D46" s="26"/>
      <c r="E46" s="26"/>
      <c r="F46" s="59"/>
      <c r="G46" s="26"/>
      <c r="H46" s="26"/>
    </row>
  </sheetData>
  <sheetProtection algorithmName="SHA-512" hashValue="cQbU3CIn1MQQRK01v1BikTSzaAWLy5XsdUg0DtA29nqmMui4yP1OH8oFV9/HjojMlOPD6JLwwfZJAqyfc5f4ig==" saltValue="IoaSA2wDtNZySpBdJ5nU9g==" spinCount="100000" sheet="1" objects="1" scenarios="1" formatColumns="0" formatRows="0" selectLockedCells="1"/>
  <mergeCells count="9">
    <mergeCell ref="A4:G4"/>
    <mergeCell ref="B39:D39"/>
    <mergeCell ref="B41:D41"/>
    <mergeCell ref="B10:D10"/>
    <mergeCell ref="B12:C12"/>
    <mergeCell ref="B13:C22"/>
    <mergeCell ref="B25:C25"/>
    <mergeCell ref="B26:C33"/>
    <mergeCell ref="B37:D37"/>
  </mergeCells>
  <pageMargins left="0.7" right="0.7" top="0.75" bottom="0.75" header="0.3" footer="0.3"/>
  <pageSetup scale="7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5"/>
  <sheetViews>
    <sheetView workbookViewId="0"/>
  </sheetViews>
  <sheetFormatPr defaultColWidth="11.42578125" defaultRowHeight="15" x14ac:dyDescent="0.25"/>
  <cols>
    <col min="1" max="1" width="13" customWidth="1"/>
    <col min="2" max="2" width="5.5703125" customWidth="1"/>
    <col min="3" max="3" width="10.140625" customWidth="1"/>
    <col min="4" max="4" width="28.5703125" customWidth="1"/>
    <col min="6" max="6" width="13.5703125" customWidth="1"/>
    <col min="7" max="7" width="13.28515625" customWidth="1"/>
    <col min="8" max="8" width="14.7109375" customWidth="1"/>
  </cols>
  <sheetData>
    <row r="1" spans="1:26" ht="23.25" x14ac:dyDescent="0.35">
      <c r="A1" s="17" t="s">
        <v>200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23.25" x14ac:dyDescent="0.35">
      <c r="A2" s="17" t="s">
        <v>20</v>
      </c>
      <c r="B2" s="34"/>
      <c r="C2" s="34">
        <f>+'7.4'!C2</f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6" ht="23.25" x14ac:dyDescent="0.35">
      <c r="A3" s="17" t="s">
        <v>76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6" ht="23.25" x14ac:dyDescent="0.35">
      <c r="A4" s="34" t="s">
        <v>26</v>
      </c>
      <c r="B4" s="34"/>
      <c r="C4" s="34"/>
      <c r="D4" s="34">
        <f>+'7.4'!D4</f>
        <v>2020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6" ht="23.25" x14ac:dyDescent="0.35">
      <c r="A5" s="34" t="s">
        <v>67</v>
      </c>
      <c r="D5" s="34">
        <f>+D4</f>
        <v>2020</v>
      </c>
    </row>
    <row r="6" spans="1:26" x14ac:dyDescent="0.25">
      <c r="G6" s="268" t="s">
        <v>78</v>
      </c>
      <c r="H6" s="268" t="s">
        <v>100</v>
      </c>
    </row>
    <row r="7" spans="1:26" ht="80.25" customHeight="1" x14ac:dyDescent="0.25">
      <c r="G7" s="269"/>
      <c r="H7" s="269"/>
    </row>
    <row r="8" spans="1:26" ht="21" x14ac:dyDescent="0.35">
      <c r="B8" s="9" t="s">
        <v>79</v>
      </c>
    </row>
    <row r="10" spans="1:26" ht="18.75" x14ac:dyDescent="0.3">
      <c r="B10" s="10" t="s">
        <v>41</v>
      </c>
      <c r="C10" s="10"/>
      <c r="D10" s="10"/>
      <c r="E10" s="10"/>
      <c r="F10" s="10"/>
      <c r="G10" s="11">
        <f>('8.1'!I37)+(+'8.1'!I67)</f>
        <v>0</v>
      </c>
      <c r="H10" s="11">
        <f>+G10+'7.4'!H11</f>
        <v>0</v>
      </c>
    </row>
    <row r="11" spans="1:26" ht="18.75" x14ac:dyDescent="0.3">
      <c r="B11" s="10" t="s">
        <v>80</v>
      </c>
      <c r="C11" s="10"/>
      <c r="D11" s="10"/>
      <c r="E11" s="10"/>
      <c r="F11" s="10"/>
      <c r="G11" s="11">
        <f>(+'8.1'!J37)+(+'8.1'!J67)</f>
        <v>0</v>
      </c>
      <c r="H11" s="11">
        <f>+G11+'7.4'!H12</f>
        <v>0</v>
      </c>
    </row>
    <row r="12" spans="1:26" ht="18.75" x14ac:dyDescent="0.3">
      <c r="B12" s="10" t="s">
        <v>81</v>
      </c>
      <c r="C12" s="10"/>
      <c r="D12" s="10"/>
      <c r="E12" s="10"/>
      <c r="F12" s="10"/>
      <c r="G12" s="11">
        <f>('8.1'!K37)+(+'8.1'!K67)+(+'3.0'!H13)</f>
        <v>0</v>
      </c>
      <c r="H12" s="11">
        <f>+G12+'7.4'!H13</f>
        <v>0</v>
      </c>
    </row>
    <row r="13" spans="1:26" ht="18.75" x14ac:dyDescent="0.3">
      <c r="B13" s="10" t="str">
        <f>'3.0'!I7</f>
        <v>Other Investment Income / Autres Revenus de placements</v>
      </c>
      <c r="C13" s="10"/>
      <c r="D13" s="10"/>
      <c r="E13" s="10"/>
      <c r="F13" s="10"/>
      <c r="G13" s="11">
        <f>'3.0'!I13</f>
        <v>0</v>
      </c>
      <c r="H13" s="11">
        <f>+G13+'7.4'!H14</f>
        <v>0</v>
      </c>
    </row>
    <row r="14" spans="1:26" ht="18.75" x14ac:dyDescent="0.3">
      <c r="B14" s="10" t="s">
        <v>43</v>
      </c>
      <c r="C14" s="10"/>
      <c r="D14" s="10"/>
      <c r="E14" s="10"/>
      <c r="F14" s="10"/>
      <c r="G14" s="11">
        <f>('8.1'!L37)+(+'8.1'!L67)+(+'2.0'!H13)+(+'3.0'!J13)</f>
        <v>0</v>
      </c>
      <c r="H14" s="11">
        <f>+G14+'7.4'!H15</f>
        <v>0</v>
      </c>
    </row>
    <row r="15" spans="1:26" ht="18.75" x14ac:dyDescent="0.3">
      <c r="B15" s="10"/>
      <c r="C15" s="10"/>
      <c r="D15" s="10"/>
      <c r="E15" s="10"/>
      <c r="F15" s="10"/>
      <c r="G15" s="12"/>
      <c r="H15" s="12"/>
    </row>
    <row r="16" spans="1:26" ht="18.75" x14ac:dyDescent="0.3">
      <c r="B16" s="10"/>
      <c r="C16" s="10"/>
      <c r="D16" s="10"/>
      <c r="E16" s="10"/>
      <c r="F16" s="10"/>
      <c r="G16" s="10"/>
      <c r="H16" s="10"/>
    </row>
    <row r="17" spans="2:9" ht="18.75" x14ac:dyDescent="0.3">
      <c r="B17" s="10" t="s">
        <v>82</v>
      </c>
      <c r="C17" s="10"/>
      <c r="D17" s="10"/>
      <c r="E17" s="10"/>
      <c r="F17" s="10"/>
      <c r="G17" s="13">
        <f>SUM(G10:G14)</f>
        <v>0</v>
      </c>
      <c r="H17" s="13">
        <f>SUM(H10:H14)</f>
        <v>0</v>
      </c>
    </row>
    <row r="18" spans="2:9" ht="18.75" x14ac:dyDescent="0.3">
      <c r="B18" s="10"/>
      <c r="C18" s="10"/>
      <c r="D18" s="10"/>
      <c r="E18" s="10"/>
      <c r="F18" s="10"/>
      <c r="G18" s="10"/>
      <c r="H18" s="10"/>
    </row>
    <row r="19" spans="2:9" ht="18.75" x14ac:dyDescent="0.3">
      <c r="C19" s="10"/>
      <c r="D19" s="10"/>
      <c r="E19" s="10"/>
      <c r="F19" s="10"/>
      <c r="G19" s="10"/>
      <c r="H19" s="10"/>
    </row>
    <row r="21" spans="2:9" ht="21" x14ac:dyDescent="0.35">
      <c r="B21" s="9" t="s">
        <v>83</v>
      </c>
    </row>
    <row r="23" spans="2:9" ht="18.75" x14ac:dyDescent="0.3">
      <c r="B23" s="10" t="s">
        <v>84</v>
      </c>
      <c r="C23" s="10"/>
      <c r="D23" s="10"/>
      <c r="E23" s="10"/>
      <c r="F23" s="10"/>
      <c r="G23" s="11">
        <f>('8.1'!O37)+(+'8.1'!O67)+(+'2.0'!K13)</f>
        <v>0</v>
      </c>
      <c r="H23" s="11">
        <f>+G23+'7.4'!H24</f>
        <v>0</v>
      </c>
      <c r="I23" s="10"/>
    </row>
    <row r="24" spans="2:9" ht="18.75" x14ac:dyDescent="0.3">
      <c r="B24" s="10" t="s">
        <v>85</v>
      </c>
      <c r="C24" s="10"/>
      <c r="D24" s="10"/>
      <c r="E24" s="10"/>
      <c r="F24" s="10"/>
      <c r="G24" s="11">
        <f>('8.1'!P37)+(+'8.1'!P67)+(+'2.0'!L13)</f>
        <v>0</v>
      </c>
      <c r="H24" s="11">
        <f>+G24+'7.4'!H25</f>
        <v>0</v>
      </c>
      <c r="I24" s="10"/>
    </row>
    <row r="25" spans="2:9" ht="18.75" x14ac:dyDescent="0.3">
      <c r="B25" s="10" t="str">
        <f>'4.4'!B28</f>
        <v>Conferences &amp; Training / Conférences &amp; Formation</v>
      </c>
      <c r="C25" s="10"/>
      <c r="D25" s="10"/>
      <c r="E25" s="10"/>
      <c r="F25" s="10"/>
      <c r="G25" s="11">
        <f>('8.1'!Q37)+(+'8.1'!Q67)+(+'2.0'!M13)</f>
        <v>0</v>
      </c>
      <c r="H25" s="11">
        <f>+G25+'7.4'!H26</f>
        <v>0</v>
      </c>
      <c r="I25" s="10"/>
    </row>
    <row r="26" spans="2:9" ht="18.75" x14ac:dyDescent="0.3">
      <c r="B26" s="270" t="str">
        <f>'4.4'!B29</f>
        <v>Conventions &amp; Collective Bargaining / Conventions &amp; Négociation Collective</v>
      </c>
      <c r="C26" s="270"/>
      <c r="D26" s="270"/>
      <c r="E26" s="270"/>
      <c r="F26" s="270"/>
      <c r="G26" s="267">
        <f>('8.1'!R37)+(+'8.1'!R67)+(+'2.0'!N13)</f>
        <v>0</v>
      </c>
      <c r="H26" s="267">
        <f>+G26+'7.4'!H27</f>
        <v>0</v>
      </c>
      <c r="I26" s="10"/>
    </row>
    <row r="27" spans="2:9" ht="18.75" x14ac:dyDescent="0.3">
      <c r="B27" s="270"/>
      <c r="C27" s="270"/>
      <c r="D27" s="270"/>
      <c r="E27" s="270"/>
      <c r="F27" s="270"/>
      <c r="G27" s="267"/>
      <c r="H27" s="267"/>
      <c r="I27" s="10"/>
    </row>
    <row r="28" spans="2:9" ht="18.75" x14ac:dyDescent="0.3">
      <c r="B28" s="10" t="s">
        <v>48</v>
      </c>
      <c r="C28" s="10"/>
      <c r="D28" s="10"/>
      <c r="E28" s="10"/>
      <c r="F28" s="10"/>
      <c r="G28" s="11">
        <f>('8.1'!S37)+(+'8.1'!S67)+(+'2.0'!O13)</f>
        <v>0</v>
      </c>
      <c r="H28" s="11">
        <f>+G28+'7.4'!H29</f>
        <v>0</v>
      </c>
      <c r="I28" s="10"/>
    </row>
    <row r="29" spans="2:9" ht="18.75" x14ac:dyDescent="0.3">
      <c r="B29" s="10" t="s">
        <v>86</v>
      </c>
      <c r="C29" s="10"/>
      <c r="D29" s="10"/>
      <c r="E29" s="10"/>
      <c r="F29" s="10"/>
      <c r="G29" s="11">
        <f>('8.1'!T37)+(+'8.1'!T67)+(+'2.0'!P13)</f>
        <v>0</v>
      </c>
      <c r="H29" s="11">
        <f>+G29+'7.4'!H30</f>
        <v>0</v>
      </c>
      <c r="I29" s="10"/>
    </row>
    <row r="30" spans="2:9" ht="18.75" x14ac:dyDescent="0.3">
      <c r="B30" s="10" t="s">
        <v>87</v>
      </c>
      <c r="C30" s="10"/>
      <c r="D30" s="10"/>
      <c r="E30" s="10"/>
      <c r="F30" s="10"/>
      <c r="G30" s="11">
        <f>('8.1'!U37)+(+'8.1'!U67)+(+'2.0'!Q13)</f>
        <v>0</v>
      </c>
      <c r="H30" s="11">
        <f>+G30+'7.4'!H31</f>
        <v>0</v>
      </c>
      <c r="I30" s="10"/>
    </row>
    <row r="31" spans="2:9" ht="18.75" x14ac:dyDescent="0.3">
      <c r="B31" s="10" t="s">
        <v>88</v>
      </c>
      <c r="C31" s="10"/>
      <c r="D31" s="10"/>
      <c r="E31" s="10"/>
      <c r="F31" s="10"/>
      <c r="G31" s="11">
        <f>('8.1'!V37)+(+'8.1'!V67)+(+'2.0'!R13)</f>
        <v>0</v>
      </c>
      <c r="H31" s="11">
        <f>+G31+'7.4'!H32</f>
        <v>0</v>
      </c>
      <c r="I31" s="10"/>
    </row>
    <row r="32" spans="2:9" ht="18.75" x14ac:dyDescent="0.3">
      <c r="B32" s="10" t="s">
        <v>89</v>
      </c>
      <c r="C32" s="10"/>
      <c r="D32" s="10"/>
      <c r="E32" s="10"/>
      <c r="F32" s="10"/>
      <c r="G32" s="11">
        <f>('8.1'!W37)+(+'8.1'!W67)+(+'2.0'!S13)</f>
        <v>0</v>
      </c>
      <c r="H32" s="11">
        <f>+G32+'7.4'!H33</f>
        <v>0</v>
      </c>
      <c r="I32" s="10"/>
    </row>
    <row r="33" spans="2:9" ht="18.75" x14ac:dyDescent="0.3">
      <c r="B33" s="10" t="s">
        <v>90</v>
      </c>
      <c r="C33" s="10"/>
      <c r="D33" s="10"/>
      <c r="E33" s="10"/>
      <c r="F33" s="10"/>
      <c r="G33" s="11">
        <f>('8.1'!X37)+(+'8.1'!X67)+(+'2.0'!T13)</f>
        <v>0</v>
      </c>
      <c r="H33" s="11">
        <f>+G33+'7.4'!H34</f>
        <v>0</v>
      </c>
      <c r="I33" s="10"/>
    </row>
    <row r="34" spans="2:9" ht="18.75" x14ac:dyDescent="0.3">
      <c r="B34" s="10" t="s">
        <v>54</v>
      </c>
      <c r="C34" s="10"/>
      <c r="D34" s="10"/>
      <c r="E34" s="10"/>
      <c r="F34" s="10"/>
      <c r="G34" s="11">
        <f>('8.1'!Y37)+(+'8.1'!Y67)+(+'2.0'!U13)</f>
        <v>0</v>
      </c>
      <c r="H34" s="11">
        <f>+G34+'7.4'!H35</f>
        <v>0</v>
      </c>
      <c r="I34" s="10"/>
    </row>
    <row r="35" spans="2:9" ht="18.75" x14ac:dyDescent="0.3">
      <c r="B35" s="10" t="s">
        <v>91</v>
      </c>
      <c r="C35" s="10"/>
      <c r="D35" s="10"/>
      <c r="E35" s="10"/>
      <c r="F35" s="10"/>
      <c r="G35" s="11">
        <f>('8.1'!Z37)+(+'8.1'!Z67)+(+'2.0'!V13)</f>
        <v>0</v>
      </c>
      <c r="H35" s="11">
        <f>+G35+'7.4'!H36</f>
        <v>0</v>
      </c>
      <c r="I35" s="10"/>
    </row>
    <row r="36" spans="2:9" ht="18.75" x14ac:dyDescent="0.3">
      <c r="B36" s="10" t="s">
        <v>56</v>
      </c>
      <c r="C36" s="10"/>
      <c r="D36" s="10"/>
      <c r="E36" s="10"/>
      <c r="F36" s="10"/>
      <c r="G36" s="11">
        <f>(+'8.1'!AA37)+(+'8.1'!AA67)+(+'2.0'!W13)</f>
        <v>0</v>
      </c>
      <c r="H36" s="11">
        <f>+G36+'7.4'!H37</f>
        <v>0</v>
      </c>
      <c r="I36" s="10"/>
    </row>
    <row r="37" spans="2:9" ht="18.75" x14ac:dyDescent="0.3">
      <c r="B37" s="10" t="s">
        <v>92</v>
      </c>
      <c r="C37" s="10"/>
      <c r="D37" s="10"/>
      <c r="E37" s="10"/>
      <c r="F37" s="10"/>
      <c r="G37" s="11">
        <f>(+'8.1'!AB37)+(+'8.1'!AB67)+('2.0'!X13)</f>
        <v>0</v>
      </c>
      <c r="H37" s="11">
        <f>+G37+'7.4'!H38</f>
        <v>0</v>
      </c>
      <c r="I37" s="10"/>
    </row>
    <row r="38" spans="2:9" ht="18.75" x14ac:dyDescent="0.3">
      <c r="B38" s="10" t="s">
        <v>93</v>
      </c>
      <c r="C38" s="10"/>
      <c r="D38" s="10"/>
      <c r="E38" s="10"/>
      <c r="F38" s="10"/>
      <c r="G38" s="11">
        <f>(+'8.1'!AC37)+(+'8.1'!AC67)+('2.0'!Y13)</f>
        <v>0</v>
      </c>
      <c r="H38" s="11">
        <f>+G38+'7.4'!H39</f>
        <v>0</v>
      </c>
      <c r="I38" s="10"/>
    </row>
    <row r="39" spans="2:9" ht="18.75" x14ac:dyDescent="0.3">
      <c r="B39" s="10" t="s">
        <v>94</v>
      </c>
      <c r="C39" s="10"/>
      <c r="D39" s="10"/>
      <c r="E39" s="10"/>
      <c r="F39" s="10"/>
      <c r="G39" s="11">
        <f>(+'8.1'!AD37)+(+'8.1'!AD67)+(+'2.0'!Z13)</f>
        <v>0</v>
      </c>
      <c r="H39" s="11">
        <f>+G39+'7.4'!H40</f>
        <v>0</v>
      </c>
      <c r="I39" s="10"/>
    </row>
    <row r="40" spans="2:9" ht="18.75" x14ac:dyDescent="0.3">
      <c r="B40" s="10" t="s">
        <v>59</v>
      </c>
      <c r="C40" s="10"/>
      <c r="D40" s="10"/>
      <c r="E40" s="10"/>
      <c r="F40" s="10"/>
      <c r="G40" s="11">
        <f>(+'8.1'!AE37)+(+'8.1'!AE67)+(+'2.0'!AA13)</f>
        <v>0</v>
      </c>
      <c r="H40" s="11">
        <f>+G40+'7.4'!H41</f>
        <v>0</v>
      </c>
      <c r="I40" s="10"/>
    </row>
    <row r="41" spans="2:9" ht="18.75" x14ac:dyDescent="0.3">
      <c r="B41" s="10" t="str">
        <f>'4.4'!B44</f>
        <v>Honorariums / Honoraires</v>
      </c>
      <c r="C41" s="10"/>
      <c r="D41" s="10"/>
      <c r="E41" s="10"/>
      <c r="F41" s="10"/>
      <c r="G41" s="11">
        <f>('8.1'!AF37)+(+'8.1'!AF67)+(+'2.0'!AB13)</f>
        <v>0</v>
      </c>
      <c r="H41" s="11">
        <f>+G41+'7.4'!H42</f>
        <v>0</v>
      </c>
      <c r="I41" s="10"/>
    </row>
    <row r="42" spans="2:9" ht="18.75" x14ac:dyDescent="0.3">
      <c r="B42" s="10" t="str">
        <f>'4.4'!B45</f>
        <v>Loss of wages / Pertes de salaires</v>
      </c>
      <c r="C42" s="10"/>
      <c r="D42" s="10"/>
      <c r="E42" s="10"/>
      <c r="F42" s="10"/>
      <c r="G42" s="11">
        <f>('8.1'!AG37)+(+'8.1'!AG67)+('2.0'!AC13)</f>
        <v>0</v>
      </c>
      <c r="H42" s="11">
        <f>+G42+'7.4'!H43</f>
        <v>0</v>
      </c>
      <c r="I42" s="10"/>
    </row>
    <row r="43" spans="2:9" ht="35.25" customHeight="1" x14ac:dyDescent="0.3">
      <c r="B43" s="266" t="str">
        <f>'3.0'!O7</f>
        <v>Investment and Interest Expenses / Frais de placements et d'intérêts</v>
      </c>
      <c r="C43" s="266"/>
      <c r="D43" s="266"/>
      <c r="E43" s="266"/>
      <c r="F43" s="266"/>
      <c r="G43" s="11">
        <f>'3.0'!O13</f>
        <v>0</v>
      </c>
      <c r="H43" s="11">
        <f>+G43+'7.4'!H44</f>
        <v>0</v>
      </c>
      <c r="I43" s="10"/>
    </row>
    <row r="44" spans="2:9" ht="18.75" x14ac:dyDescent="0.3">
      <c r="B44" s="10" t="s">
        <v>43</v>
      </c>
      <c r="C44" s="10"/>
      <c r="D44" s="10"/>
      <c r="E44" s="10"/>
      <c r="F44" s="10"/>
      <c r="G44" s="11">
        <f>('8.1'!AK37)+(+'8.1'!AK67)+(+'2.0'!AD13)+(+'3.0'!P13)</f>
        <v>0</v>
      </c>
      <c r="H44" s="11">
        <f>+G44+'7.4'!H45</f>
        <v>0</v>
      </c>
      <c r="I44" s="10"/>
    </row>
    <row r="45" spans="2:9" ht="18.75" x14ac:dyDescent="0.3">
      <c r="B45" s="10"/>
      <c r="C45" s="10"/>
      <c r="D45" s="10"/>
      <c r="E45" s="10"/>
      <c r="F45" s="10"/>
      <c r="G45" s="12"/>
      <c r="H45" s="12"/>
      <c r="I45" s="10"/>
    </row>
    <row r="46" spans="2:9" ht="18.75" x14ac:dyDescent="0.3">
      <c r="B46" s="10"/>
      <c r="C46" s="10"/>
      <c r="D46" s="10"/>
      <c r="E46" s="10"/>
      <c r="F46" s="10"/>
      <c r="G46" s="10"/>
      <c r="H46" s="10"/>
      <c r="I46" s="10"/>
    </row>
    <row r="47" spans="2:9" ht="18.75" x14ac:dyDescent="0.3">
      <c r="B47" s="10" t="s">
        <v>95</v>
      </c>
      <c r="C47" s="10"/>
      <c r="D47" s="10"/>
      <c r="E47" s="10"/>
      <c r="F47" s="10"/>
      <c r="G47" s="13">
        <f>SUM(G23:G44)</f>
        <v>0</v>
      </c>
      <c r="H47" s="13">
        <f>SUM(H23:H44)</f>
        <v>0</v>
      </c>
      <c r="I47" s="10"/>
    </row>
    <row r="48" spans="2:9" ht="18.75" x14ac:dyDescent="0.3">
      <c r="B48" s="10"/>
      <c r="C48" s="10"/>
      <c r="D48" s="10"/>
      <c r="E48" s="10"/>
      <c r="F48" s="10"/>
      <c r="G48" s="10"/>
      <c r="H48" s="10"/>
      <c r="I48" s="10"/>
    </row>
    <row r="49" spans="1:9" ht="21.75" thickBot="1" x14ac:dyDescent="0.4">
      <c r="B49" s="9" t="s">
        <v>96</v>
      </c>
      <c r="G49" s="18">
        <f>+G17-G47</f>
        <v>0</v>
      </c>
      <c r="H49" s="18">
        <f>+H17-H47</f>
        <v>0</v>
      </c>
    </row>
    <row r="50" spans="1:9" ht="15.75" thickTop="1" x14ac:dyDescent="0.25"/>
    <row r="54" spans="1:9" ht="15.75" thickBot="1" x14ac:dyDescent="0.3">
      <c r="A54" s="2" t="s">
        <v>23</v>
      </c>
      <c r="C54" s="22"/>
      <c r="D54" s="22"/>
      <c r="F54" s="22"/>
      <c r="G54" s="22"/>
      <c r="H54" s="22"/>
      <c r="I54" s="26"/>
    </row>
    <row r="55" spans="1:9" x14ac:dyDescent="0.25">
      <c r="A55" s="2" t="s">
        <v>97</v>
      </c>
      <c r="C55" s="2" t="s">
        <v>98</v>
      </c>
      <c r="F55" s="2" t="s">
        <v>99</v>
      </c>
      <c r="I55" s="26"/>
    </row>
  </sheetData>
  <sheetProtection algorithmName="SHA-512" hashValue="fGVrUQtXBzbPCuIFng7qQ4VVOvAT54DHc/veFZb3x4rD8/S76mFBEUk4Mph4uNXq7vUPqdtjdxXNAhSEHq1WeA==" saltValue="HURAEqjyTCzAKewAvcxVbA==" spinCount="100000" sheet="1" objects="1" scenarios="1" formatColumns="0" formatRows="0" selectLockedCells="1"/>
  <mergeCells count="6">
    <mergeCell ref="B43:F43"/>
    <mergeCell ref="G6:G7"/>
    <mergeCell ref="H6:H7"/>
    <mergeCell ref="B26:F27"/>
    <mergeCell ref="G26:G27"/>
    <mergeCell ref="H26:H27"/>
  </mergeCells>
  <pageMargins left="0.7" right="0.7" top="0.75" bottom="0.75" header="0.3" footer="0.3"/>
  <pageSetup scale="6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2"/>
  <sheetViews>
    <sheetView zoomScale="84" zoomScaleNormal="84" workbookViewId="0">
      <selection activeCell="B10" sqref="B10"/>
    </sheetView>
  </sheetViews>
  <sheetFormatPr defaultColWidth="11.42578125" defaultRowHeight="15" x14ac:dyDescent="0.25"/>
  <cols>
    <col min="1" max="1" width="7.5703125" customWidth="1"/>
    <col min="2" max="2" width="11.140625" customWidth="1"/>
    <col min="3" max="3" width="14.140625" customWidth="1"/>
    <col min="4" max="4" width="34" customWidth="1"/>
    <col min="5" max="5" width="11.85546875" bestFit="1" customWidth="1"/>
    <col min="7" max="7" width="12.5703125" customWidth="1"/>
    <col min="8" max="8" width="14.7109375" customWidth="1"/>
    <col min="13" max="13" width="18.85546875" customWidth="1"/>
    <col min="14" max="14" width="13.85546875" customWidth="1"/>
    <col min="16" max="18" width="13.5703125" customWidth="1"/>
    <col min="24" max="24" width="11" customWidth="1"/>
    <col min="29" max="29" width="14" customWidth="1"/>
    <col min="31" max="36" width="14.85546875" customWidth="1"/>
    <col min="38" max="38" width="22.7109375" customWidth="1"/>
  </cols>
  <sheetData>
    <row r="1" spans="1:40" ht="15.75" thickBot="1" x14ac:dyDescent="0.3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</row>
    <row r="2" spans="1:40" ht="23.25" x14ac:dyDescent="0.35">
      <c r="A2" s="240" t="s">
        <v>200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2"/>
    </row>
    <row r="3" spans="1:40" ht="23.25" x14ac:dyDescent="0.35">
      <c r="A3" s="154" t="s">
        <v>20</v>
      </c>
      <c r="B3" s="155"/>
      <c r="C3" s="141">
        <f>+'8.1'!C3</f>
        <v>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6"/>
    </row>
    <row r="4" spans="1:40" ht="23.25" x14ac:dyDescent="0.35">
      <c r="A4" s="243" t="s">
        <v>115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5"/>
    </row>
    <row r="5" spans="1:40" ht="23.25" x14ac:dyDescent="0.35">
      <c r="A5" s="183" t="s">
        <v>27</v>
      </c>
      <c r="B5" s="184"/>
      <c r="C5" s="184"/>
      <c r="D5" s="184">
        <f>+'8.1'!D5</f>
        <v>2020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5"/>
    </row>
    <row r="6" spans="1:40" ht="23.25" x14ac:dyDescent="0.35">
      <c r="A6" s="183" t="s">
        <v>68</v>
      </c>
      <c r="B6" s="157"/>
      <c r="C6" s="157"/>
      <c r="D6" s="184">
        <f>+D5</f>
        <v>2020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8"/>
    </row>
    <row r="7" spans="1:40" x14ac:dyDescent="0.25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227" t="s">
        <v>139</v>
      </c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46"/>
    </row>
    <row r="8" spans="1:40" ht="120" x14ac:dyDescent="0.25">
      <c r="A8" s="161"/>
      <c r="B8" s="144" t="s">
        <v>17</v>
      </c>
      <c r="C8" s="144" t="s">
        <v>38</v>
      </c>
      <c r="D8" s="144" t="s">
        <v>18</v>
      </c>
      <c r="E8" s="144" t="s">
        <v>39</v>
      </c>
      <c r="F8" s="144" t="s">
        <v>40</v>
      </c>
      <c r="G8" s="144" t="str">
        <f>'8.1'!G8</f>
        <v>Transfers from Other Bank Account / Transferts du Autre Compte Bancaire</v>
      </c>
      <c r="H8" s="144" t="str">
        <f>'4.1'!H8</f>
        <v xml:space="preserve">Transfers from Investments / Transferts des Investissements </v>
      </c>
      <c r="I8" s="144" t="s">
        <v>41</v>
      </c>
      <c r="J8" s="144" t="s">
        <v>75</v>
      </c>
      <c r="K8" s="144" t="s">
        <v>42</v>
      </c>
      <c r="L8" s="144" t="s">
        <v>43</v>
      </c>
      <c r="M8" s="144" t="s">
        <v>44</v>
      </c>
      <c r="N8" s="144" t="s">
        <v>45</v>
      </c>
      <c r="O8" s="144" t="s">
        <v>46</v>
      </c>
      <c r="P8" s="144" t="s">
        <v>47</v>
      </c>
      <c r="Q8" s="144" t="str">
        <f>'4.1'!Q8</f>
        <v>Conferences &amp; Training / Conférences &amp; Formation</v>
      </c>
      <c r="R8" s="144" t="str">
        <f>'4.1'!R8</f>
        <v>Conventions &amp; Collective Bargaining / Conventions &amp; Négociation Collective</v>
      </c>
      <c r="S8" s="144" t="s">
        <v>48</v>
      </c>
      <c r="T8" s="144" t="s">
        <v>49</v>
      </c>
      <c r="U8" s="144" t="s">
        <v>50</v>
      </c>
      <c r="V8" s="144" t="s">
        <v>51</v>
      </c>
      <c r="W8" s="144" t="s">
        <v>52</v>
      </c>
      <c r="X8" s="144" t="s">
        <v>53</v>
      </c>
      <c r="Y8" s="144" t="s">
        <v>54</v>
      </c>
      <c r="Z8" s="144" t="s">
        <v>55</v>
      </c>
      <c r="AA8" s="144" t="s">
        <v>56</v>
      </c>
      <c r="AB8" s="144" t="s">
        <v>36</v>
      </c>
      <c r="AC8" s="144" t="s">
        <v>57</v>
      </c>
      <c r="AD8" s="144" t="s">
        <v>58</v>
      </c>
      <c r="AE8" s="144" t="s">
        <v>59</v>
      </c>
      <c r="AF8" s="144" t="str">
        <f>'4.1'!AF8</f>
        <v xml:space="preserve">Honorariums / Honoraires </v>
      </c>
      <c r="AG8" s="144" t="str">
        <f>'4.1'!AG8</f>
        <v>Loss of Wages / Pertes de Salaires</v>
      </c>
      <c r="AH8" s="144" t="str">
        <f>'4.1'!AH8</f>
        <v>Petty Cash Transfers / Transferts Petite Caisse</v>
      </c>
      <c r="AI8" s="144" t="str">
        <f>'4.1'!AI8</f>
        <v>Investment Transfers / Transferts Investissements</v>
      </c>
      <c r="AJ8" s="144" t="str">
        <f>'8.1'!AJ8</f>
        <v>Other Bank Account Transfers / Transferts Autre Compte Bancaire</v>
      </c>
      <c r="AK8" s="144" t="s">
        <v>43</v>
      </c>
      <c r="AL8" s="162" t="s">
        <v>60</v>
      </c>
    </row>
    <row r="9" spans="1:40" x14ac:dyDescent="0.25">
      <c r="A9" s="163"/>
      <c r="B9" s="147">
        <v>43983</v>
      </c>
      <c r="C9" s="146"/>
      <c r="D9" s="146" t="s">
        <v>62</v>
      </c>
      <c r="E9" s="148">
        <f>'8.1'!E37</f>
        <v>0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64"/>
    </row>
    <row r="10" spans="1:40" x14ac:dyDescent="0.25">
      <c r="A10" s="163">
        <v>1</v>
      </c>
      <c r="B10" s="112"/>
      <c r="C10" s="103"/>
      <c r="D10" s="103"/>
      <c r="E10" s="148">
        <f t="shared" ref="E10:E34" si="0">+E9+F10-N10</f>
        <v>0</v>
      </c>
      <c r="F10" s="148">
        <f>SUM(H10:L10)</f>
        <v>0</v>
      </c>
      <c r="G10" s="148"/>
      <c r="H10" s="148"/>
      <c r="I10" s="105"/>
      <c r="J10" s="105"/>
      <c r="K10" s="105"/>
      <c r="L10" s="105"/>
      <c r="M10" s="105"/>
      <c r="N10" s="148">
        <f>SUM(O10:AK10)</f>
        <v>0</v>
      </c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29"/>
    </row>
    <row r="11" spans="1:40" x14ac:dyDescent="0.25">
      <c r="A11" s="163">
        <f>1+A10</f>
        <v>2</v>
      </c>
      <c r="B11" s="112"/>
      <c r="C11" s="103"/>
      <c r="D11" s="103"/>
      <c r="E11" s="148">
        <f t="shared" si="0"/>
        <v>0</v>
      </c>
      <c r="F11" s="148">
        <f t="shared" ref="F11:F34" si="1">SUM(H11:L11)</f>
        <v>0</v>
      </c>
      <c r="G11" s="148"/>
      <c r="H11" s="148"/>
      <c r="I11" s="105"/>
      <c r="J11" s="105"/>
      <c r="K11" s="105"/>
      <c r="L11" s="105"/>
      <c r="M11" s="105"/>
      <c r="N11" s="148">
        <f t="shared" ref="N11:N34" si="2">SUM(O11:AK11)</f>
        <v>0</v>
      </c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29"/>
    </row>
    <row r="12" spans="1:40" x14ac:dyDescent="0.25">
      <c r="A12" s="163">
        <f t="shared" ref="A12:A33" si="3">1+A11</f>
        <v>3</v>
      </c>
      <c r="B12" s="112"/>
      <c r="C12" s="103"/>
      <c r="D12" s="103"/>
      <c r="E12" s="148">
        <f t="shared" si="0"/>
        <v>0</v>
      </c>
      <c r="F12" s="148">
        <f t="shared" si="1"/>
        <v>0</v>
      </c>
      <c r="G12" s="148"/>
      <c r="H12" s="148"/>
      <c r="I12" s="105"/>
      <c r="J12" s="105"/>
      <c r="K12" s="105"/>
      <c r="L12" s="105"/>
      <c r="M12" s="105"/>
      <c r="N12" s="148">
        <f t="shared" si="2"/>
        <v>0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29"/>
    </row>
    <row r="13" spans="1:40" x14ac:dyDescent="0.25">
      <c r="A13" s="163">
        <f t="shared" si="3"/>
        <v>4</v>
      </c>
      <c r="B13" s="112"/>
      <c r="C13" s="103"/>
      <c r="D13" s="103"/>
      <c r="E13" s="148">
        <f t="shared" si="0"/>
        <v>0</v>
      </c>
      <c r="F13" s="148">
        <f t="shared" si="1"/>
        <v>0</v>
      </c>
      <c r="G13" s="148"/>
      <c r="H13" s="148"/>
      <c r="I13" s="105"/>
      <c r="J13" s="105"/>
      <c r="K13" s="105"/>
      <c r="L13" s="105"/>
      <c r="M13" s="105"/>
      <c r="N13" s="148">
        <f t="shared" si="2"/>
        <v>0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29"/>
    </row>
    <row r="14" spans="1:40" x14ac:dyDescent="0.25">
      <c r="A14" s="163">
        <f t="shared" si="3"/>
        <v>5</v>
      </c>
      <c r="B14" s="112"/>
      <c r="C14" s="103"/>
      <c r="D14" s="103"/>
      <c r="E14" s="148">
        <f t="shared" si="0"/>
        <v>0</v>
      </c>
      <c r="F14" s="148">
        <f t="shared" si="1"/>
        <v>0</v>
      </c>
      <c r="G14" s="148"/>
      <c r="H14" s="148"/>
      <c r="I14" s="105"/>
      <c r="J14" s="105"/>
      <c r="K14" s="105"/>
      <c r="L14" s="105"/>
      <c r="M14" s="105"/>
      <c r="N14" s="148">
        <f t="shared" si="2"/>
        <v>0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29"/>
    </row>
    <row r="15" spans="1:40" x14ac:dyDescent="0.25">
      <c r="A15" s="163">
        <f t="shared" si="3"/>
        <v>6</v>
      </c>
      <c r="B15" s="112"/>
      <c r="C15" s="103"/>
      <c r="D15" s="103"/>
      <c r="E15" s="148">
        <f t="shared" si="0"/>
        <v>0</v>
      </c>
      <c r="F15" s="148">
        <f t="shared" si="1"/>
        <v>0</v>
      </c>
      <c r="G15" s="148"/>
      <c r="H15" s="148"/>
      <c r="I15" s="105"/>
      <c r="J15" s="105"/>
      <c r="K15" s="105"/>
      <c r="L15" s="105"/>
      <c r="M15" s="105"/>
      <c r="N15" s="148">
        <f t="shared" si="2"/>
        <v>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29"/>
    </row>
    <row r="16" spans="1:40" x14ac:dyDescent="0.25">
      <c r="A16" s="163">
        <f t="shared" si="3"/>
        <v>7</v>
      </c>
      <c r="B16" s="112"/>
      <c r="C16" s="103"/>
      <c r="D16" s="103"/>
      <c r="E16" s="148">
        <f t="shared" si="0"/>
        <v>0</v>
      </c>
      <c r="F16" s="148">
        <f t="shared" si="1"/>
        <v>0</v>
      </c>
      <c r="G16" s="148"/>
      <c r="H16" s="148"/>
      <c r="I16" s="105"/>
      <c r="J16" s="105"/>
      <c r="K16" s="105"/>
      <c r="L16" s="105"/>
      <c r="M16" s="105"/>
      <c r="N16" s="148">
        <f t="shared" si="2"/>
        <v>0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29"/>
    </row>
    <row r="17" spans="1:38" x14ac:dyDescent="0.25">
      <c r="A17" s="163">
        <f t="shared" si="3"/>
        <v>8</v>
      </c>
      <c r="B17" s="112"/>
      <c r="C17" s="103"/>
      <c r="D17" s="103"/>
      <c r="E17" s="148">
        <f t="shared" si="0"/>
        <v>0</v>
      </c>
      <c r="F17" s="148">
        <f t="shared" si="1"/>
        <v>0</v>
      </c>
      <c r="G17" s="148"/>
      <c r="H17" s="148"/>
      <c r="I17" s="105"/>
      <c r="J17" s="105"/>
      <c r="K17" s="105"/>
      <c r="L17" s="105"/>
      <c r="M17" s="105"/>
      <c r="N17" s="148">
        <f t="shared" si="2"/>
        <v>0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29"/>
    </row>
    <row r="18" spans="1:38" x14ac:dyDescent="0.25">
      <c r="A18" s="163">
        <f t="shared" si="3"/>
        <v>9</v>
      </c>
      <c r="B18" s="112"/>
      <c r="C18" s="103"/>
      <c r="D18" s="103"/>
      <c r="E18" s="148">
        <f t="shared" si="0"/>
        <v>0</v>
      </c>
      <c r="F18" s="148">
        <f t="shared" si="1"/>
        <v>0</v>
      </c>
      <c r="G18" s="148"/>
      <c r="H18" s="148"/>
      <c r="I18" s="105"/>
      <c r="J18" s="105"/>
      <c r="K18" s="105"/>
      <c r="L18" s="105"/>
      <c r="M18" s="105"/>
      <c r="N18" s="148">
        <f t="shared" si="2"/>
        <v>0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29"/>
    </row>
    <row r="19" spans="1:38" x14ac:dyDescent="0.25">
      <c r="A19" s="163">
        <f t="shared" si="3"/>
        <v>10</v>
      </c>
      <c r="B19" s="112"/>
      <c r="C19" s="103"/>
      <c r="D19" s="103"/>
      <c r="E19" s="148">
        <f t="shared" si="0"/>
        <v>0</v>
      </c>
      <c r="F19" s="148">
        <f t="shared" si="1"/>
        <v>0</v>
      </c>
      <c r="G19" s="148"/>
      <c r="H19" s="148"/>
      <c r="I19" s="105"/>
      <c r="J19" s="105"/>
      <c r="K19" s="105"/>
      <c r="L19" s="105"/>
      <c r="M19" s="105"/>
      <c r="N19" s="148">
        <f t="shared" si="2"/>
        <v>0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29"/>
    </row>
    <row r="20" spans="1:38" x14ac:dyDescent="0.25">
      <c r="A20" s="163">
        <f t="shared" si="3"/>
        <v>11</v>
      </c>
      <c r="B20" s="112"/>
      <c r="C20" s="103"/>
      <c r="D20" s="103"/>
      <c r="E20" s="148">
        <f t="shared" si="0"/>
        <v>0</v>
      </c>
      <c r="F20" s="148">
        <f t="shared" si="1"/>
        <v>0</v>
      </c>
      <c r="G20" s="148"/>
      <c r="H20" s="148"/>
      <c r="I20" s="105"/>
      <c r="J20" s="105"/>
      <c r="K20" s="105"/>
      <c r="L20" s="105"/>
      <c r="M20" s="105"/>
      <c r="N20" s="148">
        <f t="shared" si="2"/>
        <v>0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29"/>
    </row>
    <row r="21" spans="1:38" x14ac:dyDescent="0.25">
      <c r="A21" s="163">
        <f t="shared" si="3"/>
        <v>12</v>
      </c>
      <c r="B21" s="112"/>
      <c r="C21" s="103"/>
      <c r="D21" s="121"/>
      <c r="E21" s="148">
        <f t="shared" si="0"/>
        <v>0</v>
      </c>
      <c r="F21" s="148">
        <f t="shared" si="1"/>
        <v>0</v>
      </c>
      <c r="G21" s="148"/>
      <c r="H21" s="148"/>
      <c r="I21" s="105"/>
      <c r="J21" s="105"/>
      <c r="K21" s="105"/>
      <c r="L21" s="105"/>
      <c r="M21" s="105"/>
      <c r="N21" s="148">
        <f t="shared" si="2"/>
        <v>0</v>
      </c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29"/>
    </row>
    <row r="22" spans="1:38" x14ac:dyDescent="0.25">
      <c r="A22" s="163">
        <f t="shared" si="3"/>
        <v>13</v>
      </c>
      <c r="B22" s="112"/>
      <c r="C22" s="103"/>
      <c r="D22" s="121"/>
      <c r="E22" s="148">
        <f t="shared" ref="E22:E30" si="4">+E21+F22-N22</f>
        <v>0</v>
      </c>
      <c r="F22" s="148">
        <f t="shared" si="1"/>
        <v>0</v>
      </c>
      <c r="G22" s="148"/>
      <c r="H22" s="148"/>
      <c r="I22" s="105"/>
      <c r="J22" s="105"/>
      <c r="K22" s="105"/>
      <c r="L22" s="105"/>
      <c r="M22" s="105"/>
      <c r="N22" s="148">
        <f t="shared" si="2"/>
        <v>0</v>
      </c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29"/>
    </row>
    <row r="23" spans="1:38" x14ac:dyDescent="0.25">
      <c r="A23" s="163">
        <f t="shared" si="3"/>
        <v>14</v>
      </c>
      <c r="B23" s="112"/>
      <c r="C23" s="103"/>
      <c r="D23" s="121"/>
      <c r="E23" s="148">
        <f t="shared" si="4"/>
        <v>0</v>
      </c>
      <c r="F23" s="148">
        <f t="shared" si="1"/>
        <v>0</v>
      </c>
      <c r="G23" s="148"/>
      <c r="H23" s="148"/>
      <c r="I23" s="105"/>
      <c r="J23" s="105"/>
      <c r="K23" s="105"/>
      <c r="L23" s="105"/>
      <c r="M23" s="105"/>
      <c r="N23" s="148">
        <f t="shared" si="2"/>
        <v>0</v>
      </c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29"/>
    </row>
    <row r="24" spans="1:38" x14ac:dyDescent="0.25">
      <c r="A24" s="163">
        <f t="shared" si="3"/>
        <v>15</v>
      </c>
      <c r="B24" s="112"/>
      <c r="C24" s="103"/>
      <c r="D24" s="121"/>
      <c r="E24" s="148">
        <f t="shared" si="4"/>
        <v>0</v>
      </c>
      <c r="F24" s="148">
        <f t="shared" si="1"/>
        <v>0</v>
      </c>
      <c r="G24" s="148"/>
      <c r="H24" s="148"/>
      <c r="I24" s="105"/>
      <c r="J24" s="105"/>
      <c r="K24" s="105"/>
      <c r="L24" s="105"/>
      <c r="M24" s="105"/>
      <c r="N24" s="148">
        <f t="shared" si="2"/>
        <v>0</v>
      </c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29"/>
    </row>
    <row r="25" spans="1:38" x14ac:dyDescent="0.25">
      <c r="A25" s="163">
        <f t="shared" si="3"/>
        <v>16</v>
      </c>
      <c r="B25" s="112"/>
      <c r="C25" s="103"/>
      <c r="D25" s="121"/>
      <c r="E25" s="148">
        <f t="shared" si="4"/>
        <v>0</v>
      </c>
      <c r="F25" s="148">
        <f t="shared" si="1"/>
        <v>0</v>
      </c>
      <c r="G25" s="148"/>
      <c r="H25" s="148"/>
      <c r="I25" s="105"/>
      <c r="J25" s="105"/>
      <c r="K25" s="105"/>
      <c r="L25" s="105"/>
      <c r="M25" s="105"/>
      <c r="N25" s="148">
        <f t="shared" si="2"/>
        <v>0</v>
      </c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29"/>
    </row>
    <row r="26" spans="1:38" x14ac:dyDescent="0.25">
      <c r="A26" s="163">
        <f t="shared" si="3"/>
        <v>17</v>
      </c>
      <c r="B26" s="112"/>
      <c r="C26" s="103"/>
      <c r="D26" s="121"/>
      <c r="E26" s="148">
        <f t="shared" si="4"/>
        <v>0</v>
      </c>
      <c r="F26" s="148">
        <f t="shared" si="1"/>
        <v>0</v>
      </c>
      <c r="G26" s="148"/>
      <c r="H26" s="148"/>
      <c r="I26" s="105"/>
      <c r="J26" s="105"/>
      <c r="K26" s="105"/>
      <c r="L26" s="105"/>
      <c r="M26" s="105"/>
      <c r="N26" s="148">
        <f t="shared" si="2"/>
        <v>0</v>
      </c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29"/>
    </row>
    <row r="27" spans="1:38" x14ac:dyDescent="0.25">
      <c r="A27" s="163">
        <f t="shared" si="3"/>
        <v>18</v>
      </c>
      <c r="B27" s="103"/>
      <c r="C27" s="103"/>
      <c r="D27" s="103"/>
      <c r="E27" s="148">
        <f t="shared" si="4"/>
        <v>0</v>
      </c>
      <c r="F27" s="148">
        <f t="shared" si="1"/>
        <v>0</v>
      </c>
      <c r="G27" s="148"/>
      <c r="H27" s="148"/>
      <c r="I27" s="105"/>
      <c r="J27" s="105"/>
      <c r="K27" s="105"/>
      <c r="L27" s="105"/>
      <c r="M27" s="105"/>
      <c r="N27" s="148">
        <f t="shared" si="2"/>
        <v>0</v>
      </c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29"/>
    </row>
    <row r="28" spans="1:38" x14ac:dyDescent="0.25">
      <c r="A28" s="163">
        <f t="shared" si="3"/>
        <v>19</v>
      </c>
      <c r="B28" s="112"/>
      <c r="C28" s="103"/>
      <c r="D28" s="103"/>
      <c r="E28" s="148">
        <f t="shared" si="4"/>
        <v>0</v>
      </c>
      <c r="F28" s="148">
        <f t="shared" si="1"/>
        <v>0</v>
      </c>
      <c r="G28" s="148"/>
      <c r="H28" s="148"/>
      <c r="I28" s="105"/>
      <c r="J28" s="105"/>
      <c r="K28" s="105"/>
      <c r="L28" s="105"/>
      <c r="M28" s="105"/>
      <c r="N28" s="148">
        <f t="shared" si="2"/>
        <v>0</v>
      </c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29"/>
    </row>
    <row r="29" spans="1:38" x14ac:dyDescent="0.25">
      <c r="A29" s="163">
        <f t="shared" si="3"/>
        <v>20</v>
      </c>
      <c r="B29" s="112"/>
      <c r="C29" s="103"/>
      <c r="D29" s="103"/>
      <c r="E29" s="148">
        <f t="shared" si="4"/>
        <v>0</v>
      </c>
      <c r="F29" s="148">
        <f t="shared" si="1"/>
        <v>0</v>
      </c>
      <c r="G29" s="148"/>
      <c r="H29" s="148"/>
      <c r="I29" s="105"/>
      <c r="J29" s="105"/>
      <c r="K29" s="105"/>
      <c r="L29" s="105"/>
      <c r="M29" s="105"/>
      <c r="N29" s="148">
        <f t="shared" si="2"/>
        <v>0</v>
      </c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29"/>
    </row>
    <row r="30" spans="1:38" x14ac:dyDescent="0.25">
      <c r="A30" s="163">
        <f t="shared" si="3"/>
        <v>21</v>
      </c>
      <c r="B30" s="112"/>
      <c r="C30" s="103"/>
      <c r="D30" s="103"/>
      <c r="E30" s="148">
        <f t="shared" si="4"/>
        <v>0</v>
      </c>
      <c r="F30" s="148">
        <f t="shared" si="1"/>
        <v>0</v>
      </c>
      <c r="G30" s="148"/>
      <c r="H30" s="148"/>
      <c r="I30" s="105"/>
      <c r="J30" s="105"/>
      <c r="K30" s="105"/>
      <c r="L30" s="105"/>
      <c r="M30" s="105"/>
      <c r="N30" s="148">
        <f t="shared" si="2"/>
        <v>0</v>
      </c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29"/>
    </row>
    <row r="31" spans="1:38" x14ac:dyDescent="0.25">
      <c r="A31" s="163">
        <f t="shared" si="3"/>
        <v>22</v>
      </c>
      <c r="B31" s="112"/>
      <c r="C31" s="103"/>
      <c r="D31" s="103"/>
      <c r="E31" s="148">
        <f t="shared" si="0"/>
        <v>0</v>
      </c>
      <c r="F31" s="148">
        <f t="shared" si="1"/>
        <v>0</v>
      </c>
      <c r="G31" s="148"/>
      <c r="H31" s="148"/>
      <c r="I31" s="105"/>
      <c r="J31" s="105"/>
      <c r="K31" s="105"/>
      <c r="L31" s="105"/>
      <c r="M31" s="105"/>
      <c r="N31" s="148">
        <f t="shared" si="2"/>
        <v>0</v>
      </c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29"/>
    </row>
    <row r="32" spans="1:38" x14ac:dyDescent="0.25">
      <c r="A32" s="163">
        <f t="shared" si="3"/>
        <v>23</v>
      </c>
      <c r="B32" s="112"/>
      <c r="C32" s="103"/>
      <c r="D32" s="103"/>
      <c r="E32" s="148">
        <f t="shared" si="0"/>
        <v>0</v>
      </c>
      <c r="F32" s="148">
        <f t="shared" si="1"/>
        <v>0</v>
      </c>
      <c r="G32" s="148"/>
      <c r="H32" s="148"/>
      <c r="I32" s="105"/>
      <c r="J32" s="105"/>
      <c r="K32" s="105"/>
      <c r="L32" s="105"/>
      <c r="M32" s="105"/>
      <c r="N32" s="148">
        <f>SUM(O32:AK32)</f>
        <v>0</v>
      </c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29"/>
    </row>
    <row r="33" spans="1:39" x14ac:dyDescent="0.25">
      <c r="A33" s="163">
        <f t="shared" si="3"/>
        <v>24</v>
      </c>
      <c r="B33" s="112"/>
      <c r="C33" s="103"/>
      <c r="D33" s="103"/>
      <c r="E33" s="148">
        <f t="shared" si="0"/>
        <v>0</v>
      </c>
      <c r="F33" s="148">
        <f t="shared" si="1"/>
        <v>0</v>
      </c>
      <c r="G33" s="148"/>
      <c r="H33" s="148"/>
      <c r="I33" s="105"/>
      <c r="J33" s="105"/>
      <c r="K33" s="105"/>
      <c r="L33" s="105"/>
      <c r="M33" s="105"/>
      <c r="N33" s="148">
        <f t="shared" si="2"/>
        <v>0</v>
      </c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29"/>
    </row>
    <row r="34" spans="1:39" x14ac:dyDescent="0.25">
      <c r="A34" s="163">
        <f>1+A33</f>
        <v>25</v>
      </c>
      <c r="B34" s="112"/>
      <c r="C34" s="103"/>
      <c r="D34" s="103"/>
      <c r="E34" s="148">
        <f t="shared" si="0"/>
        <v>0</v>
      </c>
      <c r="F34" s="148">
        <f t="shared" si="1"/>
        <v>0</v>
      </c>
      <c r="G34" s="148"/>
      <c r="H34" s="148"/>
      <c r="I34" s="105"/>
      <c r="J34" s="105"/>
      <c r="K34" s="105"/>
      <c r="L34" s="105"/>
      <c r="M34" s="105"/>
      <c r="N34" s="148">
        <f t="shared" si="2"/>
        <v>0</v>
      </c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29"/>
    </row>
    <row r="35" spans="1:39" ht="30" customHeight="1" x14ac:dyDescent="0.25">
      <c r="A35" s="165">
        <f t="shared" ref="A35:A36" si="5">1+A34</f>
        <v>26</v>
      </c>
      <c r="B35" s="271" t="str">
        <f>'8.1'!B35:D35</f>
        <v>Month - Total Transfers from Other Bank Account / Total des Transferts provenant du Autre Compte Bancaire pour le Mois</v>
      </c>
      <c r="C35" s="272"/>
      <c r="D35" s="273"/>
      <c r="E35" s="172">
        <f>F35</f>
        <v>0</v>
      </c>
      <c r="F35" s="172">
        <f>G35</f>
        <v>0</v>
      </c>
      <c r="G35" s="172">
        <f>AJ67</f>
        <v>0</v>
      </c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64"/>
    </row>
    <row r="36" spans="1:39" ht="30" customHeight="1" x14ac:dyDescent="0.25">
      <c r="A36" s="165">
        <f t="shared" si="5"/>
        <v>27</v>
      </c>
      <c r="B36" s="271" t="str">
        <f>'4.1'!B36:D36</f>
        <v>Month - Total Transfers from Investment / Total des Transferts provenant des Investissements pour le Mois</v>
      </c>
      <c r="C36" s="272"/>
      <c r="D36" s="273"/>
      <c r="E36" s="166">
        <f>F36</f>
        <v>0</v>
      </c>
      <c r="F36" s="166">
        <f>H36</f>
        <v>0</v>
      </c>
      <c r="G36" s="166"/>
      <c r="H36" s="166">
        <f>'3.0'!M14</f>
        <v>0</v>
      </c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64"/>
    </row>
    <row r="37" spans="1:39" ht="15.75" thickBot="1" x14ac:dyDescent="0.3">
      <c r="A37" s="229" t="s">
        <v>0</v>
      </c>
      <c r="B37" s="230"/>
      <c r="C37" s="230"/>
      <c r="D37" s="231"/>
      <c r="E37" s="179">
        <f>+E34+F35+F36</f>
        <v>0</v>
      </c>
      <c r="F37" s="180">
        <f t="shared" ref="F37:AK37" si="6">SUM(F10:F36)</f>
        <v>0</v>
      </c>
      <c r="G37" s="180">
        <f t="shared" si="6"/>
        <v>0</v>
      </c>
      <c r="H37" s="180">
        <f t="shared" si="6"/>
        <v>0</v>
      </c>
      <c r="I37" s="180">
        <f t="shared" si="6"/>
        <v>0</v>
      </c>
      <c r="J37" s="180">
        <f t="shared" si="6"/>
        <v>0</v>
      </c>
      <c r="K37" s="180">
        <f t="shared" si="6"/>
        <v>0</v>
      </c>
      <c r="L37" s="180">
        <f t="shared" si="6"/>
        <v>0</v>
      </c>
      <c r="M37" s="180"/>
      <c r="N37" s="180">
        <f>SUM(N10:N36)</f>
        <v>0</v>
      </c>
      <c r="O37" s="180">
        <f>SUM(O10:O36)</f>
        <v>0</v>
      </c>
      <c r="P37" s="180">
        <f t="shared" si="6"/>
        <v>0</v>
      </c>
      <c r="Q37" s="180">
        <f t="shared" si="6"/>
        <v>0</v>
      </c>
      <c r="R37" s="180">
        <f t="shared" si="6"/>
        <v>0</v>
      </c>
      <c r="S37" s="180">
        <f t="shared" si="6"/>
        <v>0</v>
      </c>
      <c r="T37" s="180">
        <f t="shared" si="6"/>
        <v>0</v>
      </c>
      <c r="U37" s="180">
        <f t="shared" si="6"/>
        <v>0</v>
      </c>
      <c r="V37" s="180">
        <f t="shared" si="6"/>
        <v>0</v>
      </c>
      <c r="W37" s="180">
        <f t="shared" si="6"/>
        <v>0</v>
      </c>
      <c r="X37" s="180">
        <f t="shared" si="6"/>
        <v>0</v>
      </c>
      <c r="Y37" s="180">
        <f t="shared" si="6"/>
        <v>0</v>
      </c>
      <c r="Z37" s="180">
        <f t="shared" si="6"/>
        <v>0</v>
      </c>
      <c r="AA37" s="180">
        <f t="shared" si="6"/>
        <v>0</v>
      </c>
      <c r="AB37" s="180">
        <f t="shared" si="6"/>
        <v>0</v>
      </c>
      <c r="AC37" s="180">
        <f t="shared" si="6"/>
        <v>0</v>
      </c>
      <c r="AD37" s="180">
        <f t="shared" si="6"/>
        <v>0</v>
      </c>
      <c r="AE37" s="180">
        <f t="shared" si="6"/>
        <v>0</v>
      </c>
      <c r="AF37" s="180">
        <f t="shared" si="6"/>
        <v>0</v>
      </c>
      <c r="AG37" s="180">
        <f t="shared" si="6"/>
        <v>0</v>
      </c>
      <c r="AH37" s="180">
        <f t="shared" si="6"/>
        <v>0</v>
      </c>
      <c r="AI37" s="180">
        <f t="shared" si="6"/>
        <v>0</v>
      </c>
      <c r="AJ37" s="180">
        <f t="shared" si="6"/>
        <v>0</v>
      </c>
      <c r="AK37" s="180">
        <f t="shared" si="6"/>
        <v>0</v>
      </c>
      <c r="AL37" s="181"/>
    </row>
    <row r="38" spans="1:39" x14ac:dyDescent="0.25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</row>
    <row r="39" spans="1:39" x14ac:dyDescent="0.2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</row>
    <row r="40" spans="1:39" x14ac:dyDescent="0.25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</row>
    <row r="41" spans="1:39" ht="15.75" thickBot="1" x14ac:dyDescent="0.3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</row>
    <row r="42" spans="1:39" ht="23.25" x14ac:dyDescent="0.35">
      <c r="A42" s="247" t="s">
        <v>200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9"/>
    </row>
    <row r="43" spans="1:39" ht="23.25" x14ac:dyDescent="0.35">
      <c r="A43" s="191" t="s">
        <v>20</v>
      </c>
      <c r="B43" s="190"/>
      <c r="C43" s="192">
        <f>+'8.1'!C43</f>
        <v>0</v>
      </c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3"/>
    </row>
    <row r="44" spans="1:39" ht="23.25" x14ac:dyDescent="0.35">
      <c r="A44" s="250" t="str">
        <f>'4.1'!A45:AL45</f>
        <v>OTHER BANK ACCOUNT / AUTRE COMPTE BANCAIRE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2"/>
    </row>
    <row r="45" spans="1:39" ht="23.25" x14ac:dyDescent="0.35">
      <c r="A45" s="194" t="s">
        <v>27</v>
      </c>
      <c r="B45" s="195"/>
      <c r="C45" s="195"/>
      <c r="D45" s="195">
        <f>+'8.1'!D45</f>
        <v>2020</v>
      </c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6"/>
    </row>
    <row r="46" spans="1:39" ht="23.25" x14ac:dyDescent="0.35">
      <c r="A46" s="194" t="s">
        <v>68</v>
      </c>
      <c r="B46" s="197"/>
      <c r="C46" s="197"/>
      <c r="D46" s="195">
        <f>+D45</f>
        <v>2020</v>
      </c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8"/>
    </row>
    <row r="47" spans="1:39" x14ac:dyDescent="0.25">
      <c r="A47" s="199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38" t="s">
        <v>176</v>
      </c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9"/>
    </row>
    <row r="48" spans="1:39" ht="135" x14ac:dyDescent="0.25">
      <c r="A48" s="201"/>
      <c r="B48" s="202" t="s">
        <v>17</v>
      </c>
      <c r="C48" s="202" t="s">
        <v>38</v>
      </c>
      <c r="D48" s="202" t="s">
        <v>18</v>
      </c>
      <c r="E48" s="202" t="s">
        <v>39</v>
      </c>
      <c r="F48" s="202" t="s">
        <v>40</v>
      </c>
      <c r="G48" s="202" t="str">
        <f>'8.1'!G48</f>
        <v>Transfers from General Bank Account / Transferts du Compte Bancaire Général</v>
      </c>
      <c r="H48" s="202" t="str">
        <f>H8</f>
        <v xml:space="preserve">Transfers from Investments / Transferts des Investissements </v>
      </c>
      <c r="I48" s="202" t="s">
        <v>41</v>
      </c>
      <c r="J48" s="202" t="s">
        <v>75</v>
      </c>
      <c r="K48" s="202" t="s">
        <v>42</v>
      </c>
      <c r="L48" s="202" t="s">
        <v>43</v>
      </c>
      <c r="M48" s="202" t="s">
        <v>44</v>
      </c>
      <c r="N48" s="202" t="s">
        <v>45</v>
      </c>
      <c r="O48" s="202" t="s">
        <v>46</v>
      </c>
      <c r="P48" s="202" t="s">
        <v>47</v>
      </c>
      <c r="Q48" s="202" t="str">
        <f>'4.1'!Q49</f>
        <v>Conferences &amp; Training / Conférences &amp; Formation</v>
      </c>
      <c r="R48" s="202" t="str">
        <f>'4.1'!R49</f>
        <v>Conventions &amp; Collective Bargaining / Conventions &amp; Négociation Collective</v>
      </c>
      <c r="S48" s="202" t="s">
        <v>48</v>
      </c>
      <c r="T48" s="202" t="s">
        <v>49</v>
      </c>
      <c r="U48" s="202" t="s">
        <v>50</v>
      </c>
      <c r="V48" s="202" t="s">
        <v>51</v>
      </c>
      <c r="W48" s="202" t="s">
        <v>52</v>
      </c>
      <c r="X48" s="202" t="s">
        <v>53</v>
      </c>
      <c r="Y48" s="202" t="s">
        <v>54</v>
      </c>
      <c r="Z48" s="202" t="s">
        <v>55</v>
      </c>
      <c r="AA48" s="202" t="s">
        <v>56</v>
      </c>
      <c r="AB48" s="202" t="s">
        <v>36</v>
      </c>
      <c r="AC48" s="202" t="s">
        <v>57</v>
      </c>
      <c r="AD48" s="202" t="s">
        <v>58</v>
      </c>
      <c r="AE48" s="202" t="s">
        <v>59</v>
      </c>
      <c r="AF48" s="202" t="str">
        <f>'4.1'!AF49</f>
        <v xml:space="preserve">Honorariums / Honoraires </v>
      </c>
      <c r="AG48" s="202" t="str">
        <f>'4.1'!AG49</f>
        <v>Loss of Wages / Pertes de Salaires</v>
      </c>
      <c r="AH48" s="202" t="str">
        <f>'4.1'!AH49</f>
        <v>Petty Cash Transfers / Transferts Petite Caisse</v>
      </c>
      <c r="AI48" s="202" t="str">
        <f>'4.1'!AI8</f>
        <v>Investment Transfers / Transferts Investissements</v>
      </c>
      <c r="AJ48" s="202" t="str">
        <f>'8.1'!AJ48</f>
        <v>Transfers to General Bank Account / Transferts au Compte Bancaire Général</v>
      </c>
      <c r="AK48" s="202" t="s">
        <v>43</v>
      </c>
      <c r="AL48" s="203" t="s">
        <v>60</v>
      </c>
    </row>
    <row r="49" spans="1:38" x14ac:dyDescent="0.25">
      <c r="A49" s="204"/>
      <c r="B49" s="205">
        <v>43617</v>
      </c>
      <c r="C49" s="206"/>
      <c r="D49" s="206" t="s">
        <v>62</v>
      </c>
      <c r="E49" s="208">
        <f>'8.1'!E67</f>
        <v>0</v>
      </c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12"/>
    </row>
    <row r="50" spans="1:38" x14ac:dyDescent="0.25">
      <c r="A50" s="204">
        <v>1</v>
      </c>
      <c r="B50" s="112"/>
      <c r="C50" s="103"/>
      <c r="D50" s="103"/>
      <c r="E50" s="208">
        <f t="shared" ref="E50:E64" si="7">+E49+F50-N50</f>
        <v>0</v>
      </c>
      <c r="F50" s="208">
        <f>SUM(H50:L50)</f>
        <v>0</v>
      </c>
      <c r="G50" s="208"/>
      <c r="H50" s="208"/>
      <c r="I50" s="105"/>
      <c r="J50" s="105"/>
      <c r="K50" s="105"/>
      <c r="L50" s="105"/>
      <c r="M50" s="105"/>
      <c r="N50" s="208">
        <f>SUM(O50:AK50)</f>
        <v>0</v>
      </c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29"/>
    </row>
    <row r="51" spans="1:38" x14ac:dyDescent="0.25">
      <c r="A51" s="204">
        <f>1+A50</f>
        <v>2</v>
      </c>
      <c r="B51" s="112"/>
      <c r="C51" s="103"/>
      <c r="D51" s="103"/>
      <c r="E51" s="208">
        <f t="shared" si="7"/>
        <v>0</v>
      </c>
      <c r="F51" s="208">
        <f t="shared" ref="F51:F64" si="8">SUM(H51:L51)</f>
        <v>0</v>
      </c>
      <c r="G51" s="208"/>
      <c r="H51" s="208"/>
      <c r="I51" s="105"/>
      <c r="J51" s="105"/>
      <c r="K51" s="105"/>
      <c r="L51" s="105"/>
      <c r="M51" s="105"/>
      <c r="N51" s="208">
        <f t="shared" ref="N51:N63" si="9">SUM(O51:AK51)</f>
        <v>0</v>
      </c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29"/>
    </row>
    <row r="52" spans="1:38" x14ac:dyDescent="0.25">
      <c r="A52" s="204">
        <f t="shared" ref="A52:A63" si="10">1+A51</f>
        <v>3</v>
      </c>
      <c r="B52" s="112"/>
      <c r="C52" s="103"/>
      <c r="D52" s="103"/>
      <c r="E52" s="208">
        <f t="shared" si="7"/>
        <v>0</v>
      </c>
      <c r="F52" s="208">
        <f t="shared" si="8"/>
        <v>0</v>
      </c>
      <c r="G52" s="208"/>
      <c r="H52" s="208"/>
      <c r="I52" s="105"/>
      <c r="J52" s="105"/>
      <c r="K52" s="105"/>
      <c r="L52" s="105"/>
      <c r="M52" s="105"/>
      <c r="N52" s="208">
        <f t="shared" si="9"/>
        <v>0</v>
      </c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29"/>
    </row>
    <row r="53" spans="1:38" x14ac:dyDescent="0.25">
      <c r="A53" s="204">
        <f t="shared" si="10"/>
        <v>4</v>
      </c>
      <c r="B53" s="112"/>
      <c r="C53" s="103"/>
      <c r="D53" s="103"/>
      <c r="E53" s="208">
        <f t="shared" si="7"/>
        <v>0</v>
      </c>
      <c r="F53" s="208">
        <f t="shared" si="8"/>
        <v>0</v>
      </c>
      <c r="G53" s="208"/>
      <c r="H53" s="208"/>
      <c r="I53" s="105"/>
      <c r="J53" s="105"/>
      <c r="K53" s="105"/>
      <c r="L53" s="105"/>
      <c r="M53" s="105"/>
      <c r="N53" s="208">
        <f t="shared" si="9"/>
        <v>0</v>
      </c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29"/>
    </row>
    <row r="54" spans="1:38" x14ac:dyDescent="0.25">
      <c r="A54" s="204">
        <f t="shared" si="10"/>
        <v>5</v>
      </c>
      <c r="B54" s="112"/>
      <c r="C54" s="103"/>
      <c r="D54" s="103"/>
      <c r="E54" s="208">
        <f t="shared" si="7"/>
        <v>0</v>
      </c>
      <c r="F54" s="208">
        <f t="shared" si="8"/>
        <v>0</v>
      </c>
      <c r="G54" s="208"/>
      <c r="H54" s="208"/>
      <c r="I54" s="105"/>
      <c r="J54" s="105"/>
      <c r="K54" s="105"/>
      <c r="L54" s="105"/>
      <c r="M54" s="105"/>
      <c r="N54" s="208">
        <f t="shared" si="9"/>
        <v>0</v>
      </c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29"/>
    </row>
    <row r="55" spans="1:38" x14ac:dyDescent="0.25">
      <c r="A55" s="204">
        <f t="shared" si="10"/>
        <v>6</v>
      </c>
      <c r="B55" s="112"/>
      <c r="C55" s="103"/>
      <c r="D55" s="103"/>
      <c r="E55" s="208">
        <f t="shared" si="7"/>
        <v>0</v>
      </c>
      <c r="F55" s="208">
        <f t="shared" si="8"/>
        <v>0</v>
      </c>
      <c r="G55" s="208"/>
      <c r="H55" s="208"/>
      <c r="I55" s="105"/>
      <c r="J55" s="105"/>
      <c r="K55" s="105"/>
      <c r="L55" s="105"/>
      <c r="M55" s="105"/>
      <c r="N55" s="208">
        <f t="shared" si="9"/>
        <v>0</v>
      </c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29"/>
    </row>
    <row r="56" spans="1:38" x14ac:dyDescent="0.25">
      <c r="A56" s="204">
        <f t="shared" si="10"/>
        <v>7</v>
      </c>
      <c r="B56" s="112"/>
      <c r="C56" s="103"/>
      <c r="D56" s="103"/>
      <c r="E56" s="208">
        <f t="shared" si="7"/>
        <v>0</v>
      </c>
      <c r="F56" s="208">
        <f t="shared" si="8"/>
        <v>0</v>
      </c>
      <c r="G56" s="208"/>
      <c r="H56" s="208"/>
      <c r="I56" s="105"/>
      <c r="J56" s="105"/>
      <c r="K56" s="105"/>
      <c r="L56" s="105"/>
      <c r="M56" s="105"/>
      <c r="N56" s="208">
        <f t="shared" si="9"/>
        <v>0</v>
      </c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29"/>
    </row>
    <row r="57" spans="1:38" x14ac:dyDescent="0.25">
      <c r="A57" s="204">
        <f t="shared" si="10"/>
        <v>8</v>
      </c>
      <c r="B57" s="112"/>
      <c r="C57" s="103"/>
      <c r="D57" s="103"/>
      <c r="E57" s="208">
        <f t="shared" si="7"/>
        <v>0</v>
      </c>
      <c r="F57" s="208">
        <f t="shared" si="8"/>
        <v>0</v>
      </c>
      <c r="G57" s="208"/>
      <c r="H57" s="208"/>
      <c r="I57" s="105"/>
      <c r="J57" s="105"/>
      <c r="K57" s="105"/>
      <c r="L57" s="105"/>
      <c r="M57" s="105"/>
      <c r="N57" s="208">
        <f t="shared" si="9"/>
        <v>0</v>
      </c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29"/>
    </row>
    <row r="58" spans="1:38" x14ac:dyDescent="0.25">
      <c r="A58" s="204">
        <f t="shared" si="10"/>
        <v>9</v>
      </c>
      <c r="B58" s="112"/>
      <c r="C58" s="103"/>
      <c r="D58" s="103"/>
      <c r="E58" s="208">
        <f t="shared" si="7"/>
        <v>0</v>
      </c>
      <c r="F58" s="208">
        <f t="shared" si="8"/>
        <v>0</v>
      </c>
      <c r="G58" s="208"/>
      <c r="H58" s="208"/>
      <c r="I58" s="105"/>
      <c r="J58" s="105"/>
      <c r="K58" s="105"/>
      <c r="L58" s="105"/>
      <c r="M58" s="105"/>
      <c r="N58" s="208">
        <f t="shared" si="9"/>
        <v>0</v>
      </c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29"/>
    </row>
    <row r="59" spans="1:38" x14ac:dyDescent="0.25">
      <c r="A59" s="204">
        <f t="shared" si="10"/>
        <v>10</v>
      </c>
      <c r="B59" s="112"/>
      <c r="C59" s="103"/>
      <c r="D59" s="103"/>
      <c r="E59" s="208">
        <f t="shared" si="7"/>
        <v>0</v>
      </c>
      <c r="F59" s="208">
        <f t="shared" si="8"/>
        <v>0</v>
      </c>
      <c r="G59" s="208"/>
      <c r="H59" s="208"/>
      <c r="I59" s="105"/>
      <c r="J59" s="105"/>
      <c r="K59" s="105"/>
      <c r="L59" s="105"/>
      <c r="M59" s="105"/>
      <c r="N59" s="208">
        <f t="shared" si="9"/>
        <v>0</v>
      </c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29"/>
    </row>
    <row r="60" spans="1:38" x14ac:dyDescent="0.25">
      <c r="A60" s="204">
        <f t="shared" si="10"/>
        <v>11</v>
      </c>
      <c r="B60" s="112"/>
      <c r="C60" s="103"/>
      <c r="D60" s="103"/>
      <c r="E60" s="208">
        <f t="shared" si="7"/>
        <v>0</v>
      </c>
      <c r="F60" s="208">
        <f t="shared" si="8"/>
        <v>0</v>
      </c>
      <c r="G60" s="208"/>
      <c r="H60" s="208"/>
      <c r="I60" s="105"/>
      <c r="J60" s="105"/>
      <c r="K60" s="105"/>
      <c r="L60" s="105"/>
      <c r="M60" s="105"/>
      <c r="N60" s="208">
        <f t="shared" si="9"/>
        <v>0</v>
      </c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29"/>
    </row>
    <row r="61" spans="1:38" x14ac:dyDescent="0.25">
      <c r="A61" s="204">
        <f t="shared" si="10"/>
        <v>12</v>
      </c>
      <c r="B61" s="112"/>
      <c r="C61" s="103"/>
      <c r="D61" s="121"/>
      <c r="E61" s="208">
        <f t="shared" si="7"/>
        <v>0</v>
      </c>
      <c r="F61" s="208">
        <f t="shared" si="8"/>
        <v>0</v>
      </c>
      <c r="G61" s="208"/>
      <c r="H61" s="208"/>
      <c r="I61" s="105"/>
      <c r="J61" s="105"/>
      <c r="K61" s="105"/>
      <c r="L61" s="105"/>
      <c r="M61" s="105"/>
      <c r="N61" s="208">
        <f t="shared" si="9"/>
        <v>0</v>
      </c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29"/>
    </row>
    <row r="62" spans="1:38" x14ac:dyDescent="0.25">
      <c r="A62" s="204">
        <f t="shared" si="10"/>
        <v>13</v>
      </c>
      <c r="B62" s="112"/>
      <c r="C62" s="103"/>
      <c r="D62" s="121"/>
      <c r="E62" s="208">
        <f t="shared" si="7"/>
        <v>0</v>
      </c>
      <c r="F62" s="208">
        <f t="shared" si="8"/>
        <v>0</v>
      </c>
      <c r="G62" s="208"/>
      <c r="H62" s="208"/>
      <c r="I62" s="105"/>
      <c r="J62" s="105"/>
      <c r="K62" s="105"/>
      <c r="L62" s="105"/>
      <c r="M62" s="105"/>
      <c r="N62" s="208">
        <f t="shared" si="9"/>
        <v>0</v>
      </c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29"/>
    </row>
    <row r="63" spans="1:38" x14ac:dyDescent="0.25">
      <c r="A63" s="204">
        <f t="shared" si="10"/>
        <v>14</v>
      </c>
      <c r="B63" s="112"/>
      <c r="C63" s="103"/>
      <c r="D63" s="121"/>
      <c r="E63" s="208">
        <f t="shared" si="7"/>
        <v>0</v>
      </c>
      <c r="F63" s="208">
        <f t="shared" si="8"/>
        <v>0</v>
      </c>
      <c r="G63" s="208"/>
      <c r="H63" s="208"/>
      <c r="I63" s="105"/>
      <c r="J63" s="105"/>
      <c r="K63" s="105"/>
      <c r="L63" s="105"/>
      <c r="M63" s="105"/>
      <c r="N63" s="208">
        <f t="shared" si="9"/>
        <v>0</v>
      </c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29"/>
    </row>
    <row r="64" spans="1:38" x14ac:dyDescent="0.25">
      <c r="A64" s="204">
        <f>1+A63</f>
        <v>15</v>
      </c>
      <c r="B64" s="112"/>
      <c r="C64" s="103"/>
      <c r="D64" s="121"/>
      <c r="E64" s="208">
        <f t="shared" si="7"/>
        <v>0</v>
      </c>
      <c r="F64" s="208">
        <f t="shared" si="8"/>
        <v>0</v>
      </c>
      <c r="G64" s="208"/>
      <c r="H64" s="208"/>
      <c r="I64" s="105"/>
      <c r="J64" s="105"/>
      <c r="K64" s="105"/>
      <c r="L64" s="105"/>
      <c r="M64" s="105"/>
      <c r="N64" s="208">
        <f>SUM(O64:AK64)</f>
        <v>0</v>
      </c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29"/>
    </row>
    <row r="65" spans="1:40" ht="30.75" customHeight="1" x14ac:dyDescent="0.25">
      <c r="A65" s="207">
        <f t="shared" ref="A65:A66" si="11">1+A64</f>
        <v>16</v>
      </c>
      <c r="B65" s="232" t="str">
        <f>'8.1'!B65:D65</f>
        <v>Month - Total Transfers from General Bank Account / Total des Transferts provenant du Compte Bancaire Général pour le Mois</v>
      </c>
      <c r="C65" s="233"/>
      <c r="D65" s="234"/>
      <c r="E65" s="208">
        <f>F65</f>
        <v>0</v>
      </c>
      <c r="F65" s="208">
        <f>G65</f>
        <v>0</v>
      </c>
      <c r="G65" s="208">
        <f>AJ37</f>
        <v>0</v>
      </c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12"/>
    </row>
    <row r="66" spans="1:40" ht="29.25" customHeight="1" x14ac:dyDescent="0.25">
      <c r="A66" s="207">
        <f t="shared" si="11"/>
        <v>17</v>
      </c>
      <c r="B66" s="232" t="str">
        <f>B36</f>
        <v>Month - Total Transfers from Investment / Total des Transferts provenant des Investissements pour le Mois</v>
      </c>
      <c r="C66" s="233"/>
      <c r="D66" s="234"/>
      <c r="E66" s="209">
        <f>F66</f>
        <v>0</v>
      </c>
      <c r="F66" s="209">
        <f>H66</f>
        <v>0</v>
      </c>
      <c r="G66" s="209"/>
      <c r="H66" s="209">
        <f>'3.0'!N14</f>
        <v>0</v>
      </c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12"/>
    </row>
    <row r="67" spans="1:40" ht="15.75" thickBot="1" x14ac:dyDescent="0.3">
      <c r="A67" s="235" t="s">
        <v>0</v>
      </c>
      <c r="B67" s="236"/>
      <c r="C67" s="236"/>
      <c r="D67" s="237"/>
      <c r="E67" s="210">
        <f>+E64+F65+F66</f>
        <v>0</v>
      </c>
      <c r="F67" s="211">
        <f t="shared" ref="F67:AK67" si="12">SUM(F50:F66)</f>
        <v>0</v>
      </c>
      <c r="G67" s="211">
        <f t="shared" si="12"/>
        <v>0</v>
      </c>
      <c r="H67" s="211">
        <f t="shared" si="12"/>
        <v>0</v>
      </c>
      <c r="I67" s="211">
        <f t="shared" si="12"/>
        <v>0</v>
      </c>
      <c r="J67" s="211">
        <f t="shared" si="12"/>
        <v>0</v>
      </c>
      <c r="K67" s="211">
        <f t="shared" si="12"/>
        <v>0</v>
      </c>
      <c r="L67" s="211">
        <f t="shared" si="12"/>
        <v>0</v>
      </c>
      <c r="M67" s="211"/>
      <c r="N67" s="211">
        <f>SUM(N50:N66)</f>
        <v>0</v>
      </c>
      <c r="O67" s="211">
        <f t="shared" si="12"/>
        <v>0</v>
      </c>
      <c r="P67" s="211">
        <f t="shared" si="12"/>
        <v>0</v>
      </c>
      <c r="Q67" s="211">
        <f t="shared" si="12"/>
        <v>0</v>
      </c>
      <c r="R67" s="211">
        <f t="shared" si="12"/>
        <v>0</v>
      </c>
      <c r="S67" s="211">
        <f t="shared" si="12"/>
        <v>0</v>
      </c>
      <c r="T67" s="211">
        <f t="shared" si="12"/>
        <v>0</v>
      </c>
      <c r="U67" s="211">
        <f t="shared" si="12"/>
        <v>0</v>
      </c>
      <c r="V67" s="211">
        <f t="shared" si="12"/>
        <v>0</v>
      </c>
      <c r="W67" s="211">
        <f t="shared" si="12"/>
        <v>0</v>
      </c>
      <c r="X67" s="211">
        <f t="shared" si="12"/>
        <v>0</v>
      </c>
      <c r="Y67" s="211">
        <f t="shared" si="12"/>
        <v>0</v>
      </c>
      <c r="Z67" s="211">
        <f t="shared" si="12"/>
        <v>0</v>
      </c>
      <c r="AA67" s="211">
        <f t="shared" si="12"/>
        <v>0</v>
      </c>
      <c r="AB67" s="211">
        <f t="shared" si="12"/>
        <v>0</v>
      </c>
      <c r="AC67" s="211">
        <f t="shared" si="12"/>
        <v>0</v>
      </c>
      <c r="AD67" s="211">
        <f t="shared" si="12"/>
        <v>0</v>
      </c>
      <c r="AE67" s="211">
        <f t="shared" si="12"/>
        <v>0</v>
      </c>
      <c r="AF67" s="211">
        <f t="shared" si="12"/>
        <v>0</v>
      </c>
      <c r="AG67" s="211">
        <f t="shared" si="12"/>
        <v>0</v>
      </c>
      <c r="AH67" s="211">
        <f t="shared" si="12"/>
        <v>0</v>
      </c>
      <c r="AI67" s="211">
        <f t="shared" si="12"/>
        <v>0</v>
      </c>
      <c r="AJ67" s="211">
        <f t="shared" si="12"/>
        <v>0</v>
      </c>
      <c r="AK67" s="211">
        <f t="shared" si="12"/>
        <v>0</v>
      </c>
      <c r="AL67" s="213"/>
    </row>
    <row r="68" spans="1:40" x14ac:dyDescent="0.25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</row>
    <row r="69" spans="1:40" x14ac:dyDescent="0.25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</row>
    <row r="70" spans="1:40" x14ac:dyDescent="0.25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</row>
    <row r="71" spans="1:40" x14ac:dyDescent="0.25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</row>
    <row r="72" spans="1:40" x14ac:dyDescent="0.25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</row>
  </sheetData>
  <sheetProtection algorithmName="SHA-512" hashValue="nzpBa7Yy3YLYCm9m/S7osAYmi1rR5qxpM2S+pZsmNcc3cvuZ5uG3izcFVl5OJzifpWXUgWWR/NLnfjoGek24IA==" saltValue="2gk1o3HAcbZK8zSBcqtzug==" spinCount="100000" sheet="1" objects="1" scenarios="1" formatColumns="0" formatRows="0" selectLockedCells="1"/>
  <mergeCells count="12">
    <mergeCell ref="B66:D66"/>
    <mergeCell ref="A67:D67"/>
    <mergeCell ref="O47:AL47"/>
    <mergeCell ref="A2:AL2"/>
    <mergeCell ref="A4:AL4"/>
    <mergeCell ref="O7:AL7"/>
    <mergeCell ref="A42:AL42"/>
    <mergeCell ref="A44:AL44"/>
    <mergeCell ref="B36:D36"/>
    <mergeCell ref="A37:D37"/>
    <mergeCell ref="B35:D35"/>
    <mergeCell ref="B65:D65"/>
  </mergeCells>
  <pageMargins left="0.7" right="0.7" top="0.75" bottom="0.75" header="0.3" footer="0.3"/>
  <pageSetup paperSize="5" scale="60" orientation="landscape" r:id="rId1"/>
  <rowBreaks count="1" manualBreakCount="1">
    <brk id="39" max="16383" man="1"/>
  </rowBreaks>
  <ignoredErrors>
    <ignoredError sqref="B35 B65" unlockedFormula="1"/>
    <ignoredError sqref="F65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workbookViewId="0">
      <selection activeCell="G10" sqref="G10"/>
    </sheetView>
  </sheetViews>
  <sheetFormatPr defaultColWidth="11.42578125" defaultRowHeight="15" x14ac:dyDescent="0.25"/>
  <cols>
    <col min="1" max="1" width="16.42578125" customWidth="1"/>
    <col min="2" max="2" width="9.85546875" customWidth="1"/>
    <col min="3" max="3" width="23.7109375" customWidth="1"/>
    <col min="4" max="4" width="9.7109375" customWidth="1"/>
    <col min="5" max="5" width="12.42578125" customWidth="1"/>
    <col min="6" max="6" width="13.42578125" customWidth="1"/>
    <col min="7" max="7" width="12.140625" bestFit="1" customWidth="1"/>
  </cols>
  <sheetData>
    <row r="2" spans="1:25" ht="23.25" x14ac:dyDescent="0.35">
      <c r="A2" s="34" t="s">
        <v>200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23.25" x14ac:dyDescent="0.35">
      <c r="A3" s="17" t="s">
        <v>20</v>
      </c>
      <c r="B3" s="25">
        <f>+'8.2'!B3</f>
        <v>0</v>
      </c>
      <c r="C3" s="34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3.25" x14ac:dyDescent="0.35">
      <c r="A4" s="34" t="str">
        <f>'4.2'!A4</f>
        <v>BANK RECONCILIATION / CONCILIATION BANCAIRE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23.25" x14ac:dyDescent="0.35">
      <c r="A5" s="34" t="s">
        <v>27</v>
      </c>
      <c r="B5" s="34"/>
      <c r="C5" s="34">
        <f>+'8.2'!C5</f>
        <v>2020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ht="23.25" x14ac:dyDescent="0.35">
      <c r="A6" s="34" t="s">
        <v>68</v>
      </c>
      <c r="C6" s="34">
        <f>+C5</f>
        <v>2020</v>
      </c>
      <c r="D6" s="34"/>
    </row>
    <row r="8" spans="1:25" ht="18.75" x14ac:dyDescent="0.3">
      <c r="C8" s="1"/>
      <c r="D8" s="1"/>
    </row>
    <row r="10" spans="1:25" ht="33.75" customHeight="1" x14ac:dyDescent="0.25">
      <c r="B10" s="262" t="s">
        <v>110</v>
      </c>
      <c r="C10" s="275"/>
      <c r="D10" s="275"/>
      <c r="E10" s="43"/>
      <c r="F10" s="4"/>
      <c r="G10" s="114"/>
    </row>
    <row r="11" spans="1:25" x14ac:dyDescent="0.25">
      <c r="F11" s="4"/>
      <c r="G11" s="4"/>
    </row>
    <row r="12" spans="1:25" ht="30" x14ac:dyDescent="0.25">
      <c r="B12" s="262" t="s">
        <v>106</v>
      </c>
      <c r="C12" s="262"/>
      <c r="D12" s="40"/>
      <c r="E12" s="41" t="s">
        <v>107</v>
      </c>
      <c r="F12" s="42" t="s">
        <v>108</v>
      </c>
      <c r="G12" s="4"/>
    </row>
    <row r="13" spans="1:25" x14ac:dyDescent="0.25">
      <c r="B13" s="263" t="s">
        <v>109</v>
      </c>
      <c r="C13" s="263"/>
      <c r="D13" s="35"/>
      <c r="E13" s="115"/>
      <c r="F13" s="116"/>
      <c r="G13" s="4"/>
    </row>
    <row r="14" spans="1:25" x14ac:dyDescent="0.25">
      <c r="B14" s="263"/>
      <c r="C14" s="263"/>
      <c r="D14" s="35"/>
      <c r="E14" s="117"/>
      <c r="F14" s="118"/>
      <c r="G14" s="4"/>
    </row>
    <row r="15" spans="1:25" x14ac:dyDescent="0.25">
      <c r="B15" s="263"/>
      <c r="C15" s="263"/>
      <c r="D15" s="35"/>
      <c r="E15" s="117"/>
      <c r="F15" s="118"/>
      <c r="G15" s="4"/>
    </row>
    <row r="16" spans="1:25" x14ac:dyDescent="0.25">
      <c r="B16" s="263"/>
      <c r="C16" s="263"/>
      <c r="D16" s="35"/>
      <c r="E16" s="117"/>
      <c r="F16" s="118"/>
      <c r="G16" s="4"/>
    </row>
    <row r="17" spans="2:7" x14ac:dyDescent="0.25">
      <c r="B17" s="263"/>
      <c r="C17" s="263"/>
      <c r="D17" s="35"/>
      <c r="E17" s="117"/>
      <c r="F17" s="118"/>
      <c r="G17" s="4"/>
    </row>
    <row r="18" spans="2:7" x14ac:dyDescent="0.25">
      <c r="B18" s="263"/>
      <c r="C18" s="263"/>
      <c r="D18" s="35"/>
      <c r="E18" s="117"/>
      <c r="F18" s="118"/>
      <c r="G18" s="4"/>
    </row>
    <row r="19" spans="2:7" x14ac:dyDescent="0.25">
      <c r="B19" s="263"/>
      <c r="C19" s="263"/>
      <c r="D19" s="35"/>
      <c r="E19" s="117"/>
      <c r="F19" s="118"/>
      <c r="G19" s="4"/>
    </row>
    <row r="20" spans="2:7" x14ac:dyDescent="0.25">
      <c r="B20" s="263"/>
      <c r="C20" s="263"/>
      <c r="D20" s="35"/>
      <c r="E20" s="117"/>
      <c r="F20" s="118"/>
      <c r="G20" s="4"/>
    </row>
    <row r="21" spans="2:7" x14ac:dyDescent="0.25">
      <c r="B21" s="263"/>
      <c r="C21" s="263"/>
      <c r="D21" s="35"/>
      <c r="E21" s="117"/>
      <c r="F21" s="118"/>
      <c r="G21" s="4"/>
    </row>
    <row r="22" spans="2:7" x14ac:dyDescent="0.25">
      <c r="B22" s="263"/>
      <c r="C22" s="263"/>
      <c r="D22" s="35"/>
      <c r="E22" s="119"/>
      <c r="F22" s="120"/>
      <c r="G22" s="4"/>
    </row>
    <row r="23" spans="2:7" x14ac:dyDescent="0.25">
      <c r="F23" s="4">
        <f>SUM(F13:F22)</f>
        <v>0</v>
      </c>
      <c r="G23" s="4">
        <f>-F23</f>
        <v>0</v>
      </c>
    </row>
    <row r="24" spans="2:7" x14ac:dyDescent="0.25">
      <c r="F24" s="4"/>
      <c r="G24" s="4"/>
    </row>
    <row r="25" spans="2:7" ht="30" x14ac:dyDescent="0.25">
      <c r="B25" s="262" t="s">
        <v>111</v>
      </c>
      <c r="C25" s="262"/>
      <c r="D25" s="2"/>
      <c r="E25" s="15" t="s">
        <v>19</v>
      </c>
      <c r="F25" s="42" t="s">
        <v>108</v>
      </c>
      <c r="G25" s="4"/>
    </row>
    <row r="26" spans="2:7" x14ac:dyDescent="0.25">
      <c r="B26" s="263" t="s">
        <v>109</v>
      </c>
      <c r="C26" s="263"/>
      <c r="D26" s="35"/>
      <c r="E26" s="115"/>
      <c r="F26" s="116"/>
      <c r="G26" s="4"/>
    </row>
    <row r="27" spans="2:7" x14ac:dyDescent="0.25">
      <c r="B27" s="263"/>
      <c r="C27" s="263"/>
      <c r="D27" s="35"/>
      <c r="E27" s="117"/>
      <c r="F27" s="118"/>
      <c r="G27" s="4"/>
    </row>
    <row r="28" spans="2:7" x14ac:dyDescent="0.25">
      <c r="B28" s="263"/>
      <c r="C28" s="263"/>
      <c r="D28" s="35"/>
      <c r="E28" s="117"/>
      <c r="F28" s="118"/>
      <c r="G28" s="4"/>
    </row>
    <row r="29" spans="2:7" x14ac:dyDescent="0.25">
      <c r="B29" s="263"/>
      <c r="C29" s="263"/>
      <c r="D29" s="35"/>
      <c r="E29" s="117"/>
      <c r="F29" s="118"/>
      <c r="G29" s="4"/>
    </row>
    <row r="30" spans="2:7" x14ac:dyDescent="0.25">
      <c r="B30" s="263"/>
      <c r="C30" s="263"/>
      <c r="D30" s="35"/>
      <c r="E30" s="117"/>
      <c r="F30" s="118"/>
      <c r="G30" s="4"/>
    </row>
    <row r="31" spans="2:7" x14ac:dyDescent="0.25">
      <c r="B31" s="263"/>
      <c r="C31" s="263"/>
      <c r="D31" s="35"/>
      <c r="E31" s="117"/>
      <c r="F31" s="118"/>
      <c r="G31" s="4"/>
    </row>
    <row r="32" spans="2:7" x14ac:dyDescent="0.25">
      <c r="B32" s="263"/>
      <c r="C32" s="263"/>
      <c r="D32" s="35"/>
      <c r="E32" s="117"/>
      <c r="F32" s="118"/>
      <c r="G32" s="4"/>
    </row>
    <row r="33" spans="1:8" x14ac:dyDescent="0.25">
      <c r="B33" s="263"/>
      <c r="C33" s="263"/>
      <c r="D33" s="35"/>
      <c r="E33" s="119"/>
      <c r="F33" s="120"/>
      <c r="G33" s="4"/>
    </row>
    <row r="34" spans="1:8" x14ac:dyDescent="0.25">
      <c r="F34" s="4">
        <f>SUM(F26:F33)</f>
        <v>0</v>
      </c>
      <c r="G34" s="4">
        <f>+F34</f>
        <v>0</v>
      </c>
    </row>
    <row r="35" spans="1:8" x14ac:dyDescent="0.25">
      <c r="F35" s="4"/>
      <c r="G35" s="7"/>
    </row>
    <row r="36" spans="1:8" x14ac:dyDescent="0.25">
      <c r="F36" s="4"/>
      <c r="G36" s="4"/>
    </row>
    <row r="37" spans="1:8" ht="34.5" customHeight="1" thickBot="1" x14ac:dyDescent="0.3">
      <c r="B37" s="262" t="s">
        <v>112</v>
      </c>
      <c r="C37" s="262"/>
      <c r="D37" s="262"/>
      <c r="F37" s="4"/>
      <c r="G37" s="6">
        <f>+G10+G23+G34</f>
        <v>0</v>
      </c>
    </row>
    <row r="38" spans="1:8" ht="15.75" thickTop="1" x14ac:dyDescent="0.25">
      <c r="F38" s="4"/>
      <c r="G38" s="4"/>
    </row>
    <row r="39" spans="1:8" ht="31.5" customHeight="1" thickBot="1" x14ac:dyDescent="0.3">
      <c r="B39" s="262" t="s">
        <v>113</v>
      </c>
      <c r="C39" s="262"/>
      <c r="D39" s="262"/>
      <c r="F39" s="4"/>
      <c r="G39" s="6">
        <f>+'9.1'!E37</f>
        <v>0</v>
      </c>
    </row>
    <row r="40" spans="1:8" ht="15.75" thickTop="1" x14ac:dyDescent="0.25">
      <c r="F40" s="4"/>
      <c r="G40" s="4"/>
    </row>
    <row r="41" spans="1:8" ht="33.75" customHeight="1" thickBot="1" x14ac:dyDescent="0.3">
      <c r="B41" s="262" t="s">
        <v>114</v>
      </c>
      <c r="C41" s="262"/>
      <c r="D41" s="262"/>
      <c r="E41" s="2"/>
      <c r="F41" s="5"/>
      <c r="G41" s="6">
        <f>+G37-G39</f>
        <v>0</v>
      </c>
    </row>
    <row r="42" spans="1:8" ht="15.75" thickTop="1" x14ac:dyDescent="0.25"/>
    <row r="45" spans="1:8" x14ac:dyDescent="0.25">
      <c r="A45" s="59"/>
      <c r="B45" s="26"/>
      <c r="C45" s="26"/>
      <c r="D45" s="26"/>
      <c r="E45" s="26"/>
      <c r="F45" s="26"/>
      <c r="G45" s="26"/>
      <c r="H45" s="26"/>
    </row>
    <row r="46" spans="1:8" x14ac:dyDescent="0.25">
      <c r="A46" s="59"/>
      <c r="B46" s="59"/>
      <c r="C46" s="26"/>
      <c r="D46" s="26"/>
      <c r="E46" s="26"/>
      <c r="F46" s="59"/>
      <c r="G46" s="26"/>
      <c r="H46" s="26"/>
    </row>
  </sheetData>
  <sheetProtection algorithmName="SHA-512" hashValue="WOLFtMybcPSvXFJINhD7NcV1Uy4obNaSuPj0sHqbfibJY37B0+liistP5JsdycEQUdRAOB/+V81FfMA5eSrb/w==" saltValue="B+MEoq/p5nw0BG755GTFuQ==" spinCount="100000" sheet="1" objects="1" scenarios="1" formatColumns="0" formatRows="0" selectLockedCells="1"/>
  <mergeCells count="8">
    <mergeCell ref="B41:D41"/>
    <mergeCell ref="B13:C22"/>
    <mergeCell ref="B26:C33"/>
    <mergeCell ref="B10:D10"/>
    <mergeCell ref="B12:C12"/>
    <mergeCell ref="B25:C25"/>
    <mergeCell ref="B37:D37"/>
    <mergeCell ref="B39:D39"/>
  </mergeCells>
  <pageMargins left="0.7" right="0.7" top="0.75" bottom="0.75" header="0.3" footer="0.3"/>
  <pageSetup scale="8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zoomScaleNormal="100" workbookViewId="0">
      <selection activeCell="G10" sqref="G10"/>
    </sheetView>
  </sheetViews>
  <sheetFormatPr defaultColWidth="11.42578125" defaultRowHeight="15" x14ac:dyDescent="0.25"/>
  <cols>
    <col min="1" max="1" width="16.42578125" customWidth="1"/>
    <col min="2" max="2" width="9.85546875" customWidth="1"/>
    <col min="3" max="3" width="23.7109375" customWidth="1"/>
    <col min="4" max="4" width="9.7109375" customWidth="1"/>
    <col min="5" max="5" width="12.42578125" customWidth="1"/>
    <col min="6" max="6" width="13.42578125" customWidth="1"/>
    <col min="7" max="7" width="12.42578125" customWidth="1"/>
  </cols>
  <sheetData>
    <row r="2" spans="1:25" ht="23.25" x14ac:dyDescent="0.35">
      <c r="A2" s="45" t="s">
        <v>200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23.25" x14ac:dyDescent="0.35">
      <c r="A3" s="17" t="s">
        <v>20</v>
      </c>
      <c r="B3" s="25">
        <f>+'8.2'!B3</f>
        <v>0</v>
      </c>
      <c r="C3" s="45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45" customHeight="1" x14ac:dyDescent="0.35">
      <c r="A4" s="265" t="str">
        <f>'4.3'!A4:G4</f>
        <v>BANK RECONCILIATION - OTHER BANK ACCOUNT / CONCILIATION BANCAIRE - AUTRE COMPTE BANCAIRE</v>
      </c>
      <c r="B4" s="265"/>
      <c r="C4" s="265"/>
      <c r="D4" s="265"/>
      <c r="E4" s="265"/>
      <c r="F4" s="265"/>
      <c r="G4" s="26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ht="23.25" x14ac:dyDescent="0.35">
      <c r="A5" s="45" t="s">
        <v>27</v>
      </c>
      <c r="B5" s="45"/>
      <c r="C5" s="45">
        <f>+'8.2'!C5</f>
        <v>2020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ht="23.25" x14ac:dyDescent="0.35">
      <c r="A6" s="45" t="s">
        <v>68</v>
      </c>
      <c r="C6" s="45">
        <f>+C5</f>
        <v>2020</v>
      </c>
      <c r="D6" s="45"/>
    </row>
    <row r="8" spans="1:25" ht="18.75" x14ac:dyDescent="0.3">
      <c r="C8" s="1"/>
      <c r="D8" s="1"/>
    </row>
    <row r="10" spans="1:25" ht="33.75" customHeight="1" x14ac:dyDescent="0.25">
      <c r="B10" s="262" t="s">
        <v>110</v>
      </c>
      <c r="C10" s="275"/>
      <c r="D10" s="275"/>
      <c r="E10" s="44"/>
      <c r="F10" s="4"/>
      <c r="G10" s="114"/>
    </row>
    <row r="11" spans="1:25" x14ac:dyDescent="0.25">
      <c r="F11" s="4"/>
      <c r="G11" s="4"/>
    </row>
    <row r="12" spans="1:25" ht="30" x14ac:dyDescent="0.25">
      <c r="B12" s="262" t="s">
        <v>106</v>
      </c>
      <c r="C12" s="262"/>
      <c r="D12" s="40"/>
      <c r="E12" s="41" t="s">
        <v>107</v>
      </c>
      <c r="F12" s="42" t="s">
        <v>108</v>
      </c>
      <c r="G12" s="4"/>
    </row>
    <row r="13" spans="1:25" x14ac:dyDescent="0.25">
      <c r="B13" s="263" t="s">
        <v>109</v>
      </c>
      <c r="C13" s="263"/>
      <c r="D13" s="35"/>
      <c r="E13" s="115"/>
      <c r="F13" s="116"/>
      <c r="G13" s="4"/>
    </row>
    <row r="14" spans="1:25" x14ac:dyDescent="0.25">
      <c r="B14" s="263"/>
      <c r="C14" s="263"/>
      <c r="D14" s="35"/>
      <c r="E14" s="117"/>
      <c r="F14" s="118"/>
      <c r="G14" s="4"/>
    </row>
    <row r="15" spans="1:25" x14ac:dyDescent="0.25">
      <c r="B15" s="263"/>
      <c r="C15" s="263"/>
      <c r="D15" s="35"/>
      <c r="E15" s="117"/>
      <c r="F15" s="118"/>
      <c r="G15" s="4"/>
    </row>
    <row r="16" spans="1:25" x14ac:dyDescent="0.25">
      <c r="B16" s="263"/>
      <c r="C16" s="263"/>
      <c r="D16" s="35"/>
      <c r="E16" s="117"/>
      <c r="F16" s="118"/>
      <c r="G16" s="4"/>
    </row>
    <row r="17" spans="2:7" x14ac:dyDescent="0.25">
      <c r="B17" s="263"/>
      <c r="C17" s="263"/>
      <c r="D17" s="35"/>
      <c r="E17" s="117"/>
      <c r="F17" s="118"/>
      <c r="G17" s="4"/>
    </row>
    <row r="18" spans="2:7" x14ac:dyDescent="0.25">
      <c r="B18" s="263"/>
      <c r="C18" s="263"/>
      <c r="D18" s="35"/>
      <c r="E18" s="117"/>
      <c r="F18" s="118"/>
      <c r="G18" s="4"/>
    </row>
    <row r="19" spans="2:7" x14ac:dyDescent="0.25">
      <c r="B19" s="263"/>
      <c r="C19" s="263"/>
      <c r="D19" s="35"/>
      <c r="E19" s="117"/>
      <c r="F19" s="118"/>
      <c r="G19" s="4"/>
    </row>
    <row r="20" spans="2:7" x14ac:dyDescent="0.25">
      <c r="B20" s="263"/>
      <c r="C20" s="263"/>
      <c r="D20" s="35"/>
      <c r="E20" s="117"/>
      <c r="F20" s="118"/>
      <c r="G20" s="4"/>
    </row>
    <row r="21" spans="2:7" x14ac:dyDescent="0.25">
      <c r="B21" s="263"/>
      <c r="C21" s="263"/>
      <c r="D21" s="35"/>
      <c r="E21" s="117"/>
      <c r="F21" s="118"/>
      <c r="G21" s="4"/>
    </row>
    <row r="22" spans="2:7" x14ac:dyDescent="0.25">
      <c r="B22" s="263"/>
      <c r="C22" s="263"/>
      <c r="D22" s="35"/>
      <c r="E22" s="119"/>
      <c r="F22" s="120"/>
      <c r="G22" s="4"/>
    </row>
    <row r="23" spans="2:7" x14ac:dyDescent="0.25">
      <c r="F23" s="4">
        <f>SUM(F13:F22)</f>
        <v>0</v>
      </c>
      <c r="G23" s="4">
        <f>-F23</f>
        <v>0</v>
      </c>
    </row>
    <row r="24" spans="2:7" x14ac:dyDescent="0.25">
      <c r="F24" s="4"/>
      <c r="G24" s="4"/>
    </row>
    <row r="25" spans="2:7" ht="30" x14ac:dyDescent="0.25">
      <c r="B25" s="262" t="s">
        <v>111</v>
      </c>
      <c r="C25" s="262"/>
      <c r="D25" s="2"/>
      <c r="E25" s="15" t="s">
        <v>19</v>
      </c>
      <c r="F25" s="42" t="s">
        <v>108</v>
      </c>
      <c r="G25" s="4"/>
    </row>
    <row r="26" spans="2:7" x14ac:dyDescent="0.25">
      <c r="B26" s="263" t="s">
        <v>109</v>
      </c>
      <c r="C26" s="263"/>
      <c r="D26" s="35"/>
      <c r="E26" s="115"/>
      <c r="F26" s="116"/>
      <c r="G26" s="4"/>
    </row>
    <row r="27" spans="2:7" x14ac:dyDescent="0.25">
      <c r="B27" s="263"/>
      <c r="C27" s="263"/>
      <c r="D27" s="35"/>
      <c r="E27" s="117"/>
      <c r="F27" s="118"/>
      <c r="G27" s="4"/>
    </row>
    <row r="28" spans="2:7" x14ac:dyDescent="0.25">
      <c r="B28" s="263"/>
      <c r="C28" s="263"/>
      <c r="D28" s="35"/>
      <c r="E28" s="117"/>
      <c r="F28" s="118"/>
      <c r="G28" s="4"/>
    </row>
    <row r="29" spans="2:7" x14ac:dyDescent="0.25">
      <c r="B29" s="263"/>
      <c r="C29" s="263"/>
      <c r="D29" s="35"/>
      <c r="E29" s="117"/>
      <c r="F29" s="118"/>
      <c r="G29" s="4"/>
    </row>
    <row r="30" spans="2:7" x14ac:dyDescent="0.25">
      <c r="B30" s="263"/>
      <c r="C30" s="263"/>
      <c r="D30" s="35"/>
      <c r="E30" s="117"/>
      <c r="F30" s="118"/>
      <c r="G30" s="4"/>
    </row>
    <row r="31" spans="2:7" x14ac:dyDescent="0.25">
      <c r="B31" s="263"/>
      <c r="C31" s="263"/>
      <c r="D31" s="35"/>
      <c r="E31" s="117"/>
      <c r="F31" s="118"/>
      <c r="G31" s="4"/>
    </row>
    <row r="32" spans="2:7" x14ac:dyDescent="0.25">
      <c r="B32" s="263"/>
      <c r="C32" s="263"/>
      <c r="D32" s="35"/>
      <c r="E32" s="117"/>
      <c r="F32" s="118"/>
      <c r="G32" s="4"/>
    </row>
    <row r="33" spans="1:8" x14ac:dyDescent="0.25">
      <c r="B33" s="263"/>
      <c r="C33" s="263"/>
      <c r="D33" s="35"/>
      <c r="E33" s="119"/>
      <c r="F33" s="120"/>
      <c r="G33" s="4"/>
    </row>
    <row r="34" spans="1:8" x14ac:dyDescent="0.25">
      <c r="F34" s="4">
        <f>SUM(F26:F33)</f>
        <v>0</v>
      </c>
      <c r="G34" s="4">
        <f>+F34</f>
        <v>0</v>
      </c>
    </row>
    <row r="35" spans="1:8" x14ac:dyDescent="0.25">
      <c r="F35" s="4"/>
      <c r="G35" s="7"/>
    </row>
    <row r="36" spans="1:8" x14ac:dyDescent="0.25">
      <c r="F36" s="4"/>
      <c r="G36" s="4"/>
    </row>
    <row r="37" spans="1:8" ht="31.5" customHeight="1" thickBot="1" x14ac:dyDescent="0.3">
      <c r="B37" s="262" t="s">
        <v>112</v>
      </c>
      <c r="C37" s="262"/>
      <c r="D37" s="262"/>
      <c r="F37" s="4"/>
      <c r="G37" s="6">
        <f>+G10+G23+G34</f>
        <v>0</v>
      </c>
    </row>
    <row r="38" spans="1:8" ht="15.75" thickTop="1" x14ac:dyDescent="0.25">
      <c r="F38" s="4"/>
      <c r="G38" s="4"/>
    </row>
    <row r="39" spans="1:8" ht="33" customHeight="1" thickBot="1" x14ac:dyDescent="0.3">
      <c r="B39" s="262" t="s">
        <v>113</v>
      </c>
      <c r="C39" s="262"/>
      <c r="D39" s="262"/>
      <c r="F39" s="4"/>
      <c r="G39" s="6">
        <f>'9.1'!E67</f>
        <v>0</v>
      </c>
    </row>
    <row r="40" spans="1:8" ht="15.75" thickTop="1" x14ac:dyDescent="0.25">
      <c r="F40" s="4"/>
      <c r="G40" s="4"/>
    </row>
    <row r="41" spans="1:8" ht="31.5" customHeight="1" thickBot="1" x14ac:dyDescent="0.3">
      <c r="B41" s="262" t="s">
        <v>114</v>
      </c>
      <c r="C41" s="262"/>
      <c r="D41" s="262"/>
      <c r="E41" s="2"/>
      <c r="F41" s="5"/>
      <c r="G41" s="6">
        <f>+G37-G39</f>
        <v>0</v>
      </c>
    </row>
    <row r="42" spans="1:8" ht="15.75" thickTop="1" x14ac:dyDescent="0.25"/>
    <row r="45" spans="1:8" x14ac:dyDescent="0.25">
      <c r="A45" s="59"/>
      <c r="B45" s="26"/>
      <c r="C45" s="26"/>
      <c r="D45" s="26"/>
      <c r="E45" s="26"/>
      <c r="F45" s="26"/>
      <c r="G45" s="26"/>
      <c r="H45" s="26"/>
    </row>
    <row r="46" spans="1:8" x14ac:dyDescent="0.25">
      <c r="A46" s="59"/>
      <c r="B46" s="59"/>
      <c r="C46" s="26"/>
      <c r="D46" s="26"/>
      <c r="E46" s="26"/>
      <c r="F46" s="59"/>
      <c r="G46" s="26"/>
      <c r="H46" s="26"/>
    </row>
  </sheetData>
  <sheetProtection algorithmName="SHA-512" hashValue="c5lrzIyZCmaPNSjbCmTF4+9NsoxhhTUE2YB0e0dV7tCykEO0whVUyuk1JCpYrks8EfOt+FgC1UfmVjBHqMvMWA==" saltValue="7xQ1haLzva0KItbe/BYM1Q==" spinCount="100000" sheet="1" objects="1" scenarios="1" formatColumns="0" formatRows="0" selectLockedCells="1"/>
  <mergeCells count="9">
    <mergeCell ref="A4:G4"/>
    <mergeCell ref="B39:D39"/>
    <mergeCell ref="B41:D41"/>
    <mergeCell ref="B10:D10"/>
    <mergeCell ref="B12:C12"/>
    <mergeCell ref="B13:C22"/>
    <mergeCell ref="B25:C25"/>
    <mergeCell ref="B26:C33"/>
    <mergeCell ref="B37:D37"/>
  </mergeCells>
  <pageMargins left="0.7" right="0.7" top="0.75" bottom="0.75" header="0.3" footer="0.3"/>
  <pageSetup scale="8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workbookViewId="0"/>
  </sheetViews>
  <sheetFormatPr defaultColWidth="11.42578125" defaultRowHeight="15" x14ac:dyDescent="0.25"/>
  <cols>
    <col min="1" max="1" width="16.42578125" customWidth="1"/>
    <col min="2" max="2" width="11.5703125" customWidth="1"/>
    <col min="4" max="4" width="18.7109375" customWidth="1"/>
    <col min="6" max="6" width="13.7109375" customWidth="1"/>
    <col min="7" max="7" width="13.85546875" customWidth="1"/>
    <col min="8" max="8" width="19.140625" bestFit="1" customWidth="1"/>
  </cols>
  <sheetData>
    <row r="1" spans="1:28" ht="23.25" x14ac:dyDescent="0.35">
      <c r="A1" s="17" t="s">
        <v>200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23.25" x14ac:dyDescent="0.35">
      <c r="A2" s="17" t="s">
        <v>20</v>
      </c>
      <c r="B2" s="34">
        <f>+'8.4'!C2</f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8" ht="23.25" x14ac:dyDescent="0.35">
      <c r="A3" s="17" t="s">
        <v>76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8" ht="23.25" x14ac:dyDescent="0.35">
      <c r="A4" s="34" t="s">
        <v>27</v>
      </c>
      <c r="B4" s="34"/>
      <c r="C4" s="34">
        <f>+'8.4'!D4</f>
        <v>2020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8" ht="23.25" x14ac:dyDescent="0.35">
      <c r="A5" s="34" t="s">
        <v>68</v>
      </c>
      <c r="C5" s="34">
        <f>+C4</f>
        <v>2020</v>
      </c>
      <c r="D5" s="34"/>
    </row>
    <row r="6" spans="1:28" x14ac:dyDescent="0.25">
      <c r="G6" s="268" t="s">
        <v>78</v>
      </c>
      <c r="H6" s="268" t="s">
        <v>100</v>
      </c>
    </row>
    <row r="7" spans="1:28" ht="71.25" customHeight="1" x14ac:dyDescent="0.25">
      <c r="G7" s="269"/>
      <c r="H7" s="269"/>
    </row>
    <row r="8" spans="1:28" ht="21" x14ac:dyDescent="0.35">
      <c r="B8" s="9" t="s">
        <v>79</v>
      </c>
    </row>
    <row r="10" spans="1:28" ht="18.75" x14ac:dyDescent="0.3">
      <c r="B10" s="10" t="s">
        <v>41</v>
      </c>
      <c r="C10" s="10"/>
      <c r="D10" s="10"/>
      <c r="E10" s="10"/>
      <c r="F10" s="10"/>
      <c r="G10" s="11">
        <f>('9.1'!I37)+(+'9.1'!I67)</f>
        <v>0</v>
      </c>
      <c r="H10" s="11">
        <f>+G10+'8.4'!H10</f>
        <v>0</v>
      </c>
    </row>
    <row r="11" spans="1:28" ht="18.75" x14ac:dyDescent="0.3">
      <c r="B11" s="10" t="s">
        <v>80</v>
      </c>
      <c r="C11" s="10"/>
      <c r="D11" s="10"/>
      <c r="E11" s="10"/>
      <c r="F11" s="10"/>
      <c r="G11" s="11">
        <f>(+'9.1'!J37)+(+'9.1'!J67)</f>
        <v>0</v>
      </c>
      <c r="H11" s="11">
        <f>+G11+'8.4'!H11</f>
        <v>0</v>
      </c>
    </row>
    <row r="12" spans="1:28" ht="18.75" x14ac:dyDescent="0.3">
      <c r="B12" s="10" t="s">
        <v>81</v>
      </c>
      <c r="C12" s="10"/>
      <c r="D12" s="10"/>
      <c r="E12" s="10"/>
      <c r="F12" s="10"/>
      <c r="G12" s="11">
        <f>('9.1'!K37)+(+'9.1'!K67)+(+'3.0'!H14)</f>
        <v>0</v>
      </c>
      <c r="H12" s="11">
        <f>+G12+'8.4'!H12</f>
        <v>0</v>
      </c>
    </row>
    <row r="13" spans="1:28" ht="18.75" x14ac:dyDescent="0.3">
      <c r="B13" s="10" t="str">
        <f>'3.0'!I7</f>
        <v>Other Investment Income / Autres Revenus de placements</v>
      </c>
      <c r="C13" s="10"/>
      <c r="D13" s="10"/>
      <c r="E13" s="10"/>
      <c r="F13" s="10"/>
      <c r="G13" s="11">
        <f>'3.0'!I14</f>
        <v>0</v>
      </c>
      <c r="H13" s="11">
        <f>+G13+'8.4'!H13</f>
        <v>0</v>
      </c>
    </row>
    <row r="14" spans="1:28" ht="18.75" x14ac:dyDescent="0.3">
      <c r="B14" s="10" t="s">
        <v>43</v>
      </c>
      <c r="C14" s="10"/>
      <c r="D14" s="10"/>
      <c r="E14" s="10"/>
      <c r="F14" s="10"/>
      <c r="G14" s="11">
        <f>('9.1'!L37)+(+'9.1'!L67)+(+'2.0'!H14)+(+'3.0'!J14)</f>
        <v>0</v>
      </c>
      <c r="H14" s="11">
        <f>+G14+'8.4'!H14</f>
        <v>0</v>
      </c>
    </row>
    <row r="15" spans="1:28" ht="18.75" x14ac:dyDescent="0.3">
      <c r="B15" s="10"/>
      <c r="C15" s="10"/>
      <c r="D15" s="10"/>
      <c r="E15" s="10"/>
      <c r="F15" s="10"/>
      <c r="G15" s="12"/>
      <c r="H15" s="12"/>
    </row>
    <row r="16" spans="1:28" ht="18.75" x14ac:dyDescent="0.3">
      <c r="B16" s="10"/>
      <c r="C16" s="10"/>
      <c r="D16" s="10"/>
      <c r="E16" s="10"/>
      <c r="F16" s="10"/>
      <c r="G16" s="10"/>
      <c r="H16" s="10"/>
    </row>
    <row r="17" spans="2:9" ht="18.75" x14ac:dyDescent="0.3">
      <c r="B17" s="10" t="s">
        <v>82</v>
      </c>
      <c r="C17" s="10"/>
      <c r="D17" s="10"/>
      <c r="E17" s="10"/>
      <c r="F17" s="10"/>
      <c r="G17" s="13">
        <f>SUM(G10:G14)</f>
        <v>0</v>
      </c>
      <c r="H17" s="13">
        <f>SUM(H10:H14)</f>
        <v>0</v>
      </c>
    </row>
    <row r="18" spans="2:9" ht="18.75" x14ac:dyDescent="0.3">
      <c r="B18" s="10"/>
      <c r="C18" s="10"/>
      <c r="D18" s="10"/>
      <c r="E18" s="10"/>
      <c r="F18" s="10"/>
      <c r="G18" s="10"/>
      <c r="H18" s="10"/>
    </row>
    <row r="19" spans="2:9" ht="18.75" x14ac:dyDescent="0.3">
      <c r="C19" s="10"/>
      <c r="D19" s="10"/>
      <c r="E19" s="10"/>
      <c r="F19" s="10"/>
      <c r="G19" s="10"/>
      <c r="H19" s="10"/>
    </row>
    <row r="21" spans="2:9" ht="21" x14ac:dyDescent="0.35">
      <c r="B21" s="9" t="s">
        <v>83</v>
      </c>
    </row>
    <row r="23" spans="2:9" ht="18.75" x14ac:dyDescent="0.3">
      <c r="B23" s="10" t="s">
        <v>84</v>
      </c>
      <c r="C23" s="10"/>
      <c r="D23" s="10"/>
      <c r="E23" s="10"/>
      <c r="F23" s="10"/>
      <c r="G23" s="11">
        <f>('9.1'!O37)+(+'9.1'!O67)+(+'2.0'!K14)</f>
        <v>0</v>
      </c>
      <c r="H23" s="11">
        <f>+G23+'8.4'!H23</f>
        <v>0</v>
      </c>
      <c r="I23" s="10"/>
    </row>
    <row r="24" spans="2:9" ht="18.75" x14ac:dyDescent="0.3">
      <c r="B24" s="10" t="s">
        <v>85</v>
      </c>
      <c r="C24" s="10"/>
      <c r="D24" s="10"/>
      <c r="E24" s="10"/>
      <c r="F24" s="10"/>
      <c r="G24" s="11">
        <f>('9.1'!P37)+(+'9.1'!P67)+(+'2.0'!L14)</f>
        <v>0</v>
      </c>
      <c r="H24" s="11">
        <f>+G24+'8.4'!H24</f>
        <v>0</v>
      </c>
      <c r="I24" s="10"/>
    </row>
    <row r="25" spans="2:9" ht="18.75" x14ac:dyDescent="0.3">
      <c r="B25" s="10" t="str">
        <f>'4.4'!B28</f>
        <v>Conferences &amp; Training / Conférences &amp; Formation</v>
      </c>
      <c r="C25" s="10"/>
      <c r="D25" s="10"/>
      <c r="E25" s="10"/>
      <c r="F25" s="10"/>
      <c r="G25" s="11">
        <f>('9.1'!Q37)+(+'9.1'!Q67)+(+'2.0'!M14)</f>
        <v>0</v>
      </c>
      <c r="H25" s="11">
        <f>+G25+'8.4'!H25</f>
        <v>0</v>
      </c>
      <c r="I25" s="10"/>
    </row>
    <row r="26" spans="2:9" ht="18.75" x14ac:dyDescent="0.3">
      <c r="B26" s="270" t="str">
        <f>'4.4'!B29</f>
        <v>Conventions &amp; Collective Bargaining / Conventions &amp; Négociation Collective</v>
      </c>
      <c r="C26" s="270"/>
      <c r="D26" s="270"/>
      <c r="E26" s="270"/>
      <c r="F26" s="270"/>
      <c r="G26" s="267">
        <f>('9.1'!R37)+(+'9.1'!R67)+(+'2.0'!N14)</f>
        <v>0</v>
      </c>
      <c r="H26" s="267">
        <f>+G26+'8.4'!H26</f>
        <v>0</v>
      </c>
      <c r="I26" s="10"/>
    </row>
    <row r="27" spans="2:9" ht="18.75" x14ac:dyDescent="0.3">
      <c r="B27" s="270"/>
      <c r="C27" s="270"/>
      <c r="D27" s="270"/>
      <c r="E27" s="270"/>
      <c r="F27" s="270"/>
      <c r="G27" s="267"/>
      <c r="H27" s="267"/>
      <c r="I27" s="10"/>
    </row>
    <row r="28" spans="2:9" ht="18.75" x14ac:dyDescent="0.3">
      <c r="B28" s="10" t="s">
        <v>48</v>
      </c>
      <c r="C28" s="10"/>
      <c r="D28" s="10"/>
      <c r="E28" s="10"/>
      <c r="F28" s="10"/>
      <c r="G28" s="11">
        <f>('9.1'!S37)+(+'9.1'!S67)+(+'2.0'!O14)</f>
        <v>0</v>
      </c>
      <c r="H28" s="11">
        <f>+G28+'8.4'!H28</f>
        <v>0</v>
      </c>
      <c r="I28" s="10"/>
    </row>
    <row r="29" spans="2:9" ht="18.75" x14ac:dyDescent="0.3">
      <c r="B29" s="10" t="s">
        <v>86</v>
      </c>
      <c r="C29" s="10"/>
      <c r="D29" s="10"/>
      <c r="E29" s="10"/>
      <c r="F29" s="10"/>
      <c r="G29" s="11">
        <f>('9.1'!T37)+(+'9.1'!T67)+(+'2.0'!P14)</f>
        <v>0</v>
      </c>
      <c r="H29" s="11">
        <f>+G29+'8.4'!H29</f>
        <v>0</v>
      </c>
      <c r="I29" s="10"/>
    </row>
    <row r="30" spans="2:9" ht="18.75" x14ac:dyDescent="0.3">
      <c r="B30" s="10" t="s">
        <v>87</v>
      </c>
      <c r="C30" s="10"/>
      <c r="D30" s="10"/>
      <c r="E30" s="10"/>
      <c r="F30" s="10"/>
      <c r="G30" s="11">
        <f>('9.1'!U37)+(+'9.1'!U67)+(+'2.0'!Q14)</f>
        <v>0</v>
      </c>
      <c r="H30" s="11">
        <f>+G30+'8.4'!H30</f>
        <v>0</v>
      </c>
      <c r="I30" s="10"/>
    </row>
    <row r="31" spans="2:9" ht="18.75" x14ac:dyDescent="0.3">
      <c r="B31" s="10" t="s">
        <v>88</v>
      </c>
      <c r="C31" s="10"/>
      <c r="D31" s="10"/>
      <c r="E31" s="10"/>
      <c r="F31" s="10"/>
      <c r="G31" s="11">
        <f>('9.1'!V37)+(+'9.1'!V67)+(+'2.0'!R14)</f>
        <v>0</v>
      </c>
      <c r="H31" s="11">
        <f>+G31+'8.4'!H31</f>
        <v>0</v>
      </c>
      <c r="I31" s="10"/>
    </row>
    <row r="32" spans="2:9" ht="18.75" x14ac:dyDescent="0.3">
      <c r="B32" s="10" t="s">
        <v>89</v>
      </c>
      <c r="C32" s="10"/>
      <c r="D32" s="10"/>
      <c r="E32" s="10"/>
      <c r="F32" s="10"/>
      <c r="G32" s="11">
        <f>('9.1'!W37)+(+'9.1'!W67)+(+'2.0'!S14)</f>
        <v>0</v>
      </c>
      <c r="H32" s="11">
        <f>+G32+'8.4'!H32</f>
        <v>0</v>
      </c>
      <c r="I32" s="10"/>
    </row>
    <row r="33" spans="2:9" ht="18.75" x14ac:dyDescent="0.3">
      <c r="B33" s="10" t="s">
        <v>90</v>
      </c>
      <c r="C33" s="10"/>
      <c r="D33" s="10"/>
      <c r="E33" s="10"/>
      <c r="F33" s="10"/>
      <c r="G33" s="11">
        <f>('9.1'!X37)+(+'9.1'!X67)+(+'2.0'!T14)</f>
        <v>0</v>
      </c>
      <c r="H33" s="11">
        <f>+G33+'8.4'!H33</f>
        <v>0</v>
      </c>
      <c r="I33" s="10"/>
    </row>
    <row r="34" spans="2:9" ht="18.75" x14ac:dyDescent="0.3">
      <c r="B34" s="10" t="s">
        <v>54</v>
      </c>
      <c r="C34" s="10"/>
      <c r="D34" s="10"/>
      <c r="E34" s="10"/>
      <c r="F34" s="10"/>
      <c r="G34" s="11">
        <f>('9.1'!Y37)+(+'9.1'!Y67)+(+'2.0'!U14)</f>
        <v>0</v>
      </c>
      <c r="H34" s="11">
        <f>+G34+'8.4'!H34</f>
        <v>0</v>
      </c>
      <c r="I34" s="10"/>
    </row>
    <row r="35" spans="2:9" ht="18.75" x14ac:dyDescent="0.3">
      <c r="B35" s="10" t="s">
        <v>91</v>
      </c>
      <c r="C35" s="10"/>
      <c r="D35" s="10"/>
      <c r="E35" s="10"/>
      <c r="F35" s="10"/>
      <c r="G35" s="11">
        <f>('9.1'!Z37)+(+'9.1'!Z67)+(+'2.0'!V14)</f>
        <v>0</v>
      </c>
      <c r="H35" s="11">
        <f>+G35+'8.4'!H35</f>
        <v>0</v>
      </c>
      <c r="I35" s="10"/>
    </row>
    <row r="36" spans="2:9" ht="18.75" x14ac:dyDescent="0.3">
      <c r="B36" s="10" t="s">
        <v>56</v>
      </c>
      <c r="C36" s="10"/>
      <c r="D36" s="10"/>
      <c r="E36" s="10"/>
      <c r="F36" s="10"/>
      <c r="G36" s="11">
        <f>(+'9.1'!AA37)+(+'9.1'!AA67)+(+'2.0'!W14)</f>
        <v>0</v>
      </c>
      <c r="H36" s="11">
        <f>+G36+'8.4'!H36</f>
        <v>0</v>
      </c>
      <c r="I36" s="10"/>
    </row>
    <row r="37" spans="2:9" ht="18.75" x14ac:dyDescent="0.3">
      <c r="B37" s="10" t="s">
        <v>92</v>
      </c>
      <c r="C37" s="10"/>
      <c r="D37" s="10"/>
      <c r="E37" s="10"/>
      <c r="F37" s="10"/>
      <c r="G37" s="11">
        <f>(+'9.1'!AB37)+(+'9.1'!AB67)+(+'2.0'!X14)</f>
        <v>0</v>
      </c>
      <c r="H37" s="11">
        <f>+G37+'8.4'!H37</f>
        <v>0</v>
      </c>
      <c r="I37" s="10"/>
    </row>
    <row r="38" spans="2:9" ht="18.75" x14ac:dyDescent="0.3">
      <c r="B38" s="10" t="s">
        <v>93</v>
      </c>
      <c r="C38" s="10"/>
      <c r="D38" s="10"/>
      <c r="E38" s="10"/>
      <c r="F38" s="10"/>
      <c r="G38" s="11">
        <f>(+'9.1'!AC37)+(+'9.1'!AC67)+(+'2.0'!Y14)</f>
        <v>0</v>
      </c>
      <c r="H38" s="11">
        <f>+G38+'8.4'!H38</f>
        <v>0</v>
      </c>
      <c r="I38" s="10"/>
    </row>
    <row r="39" spans="2:9" ht="18.75" x14ac:dyDescent="0.3">
      <c r="B39" s="10" t="s">
        <v>94</v>
      </c>
      <c r="C39" s="10"/>
      <c r="D39" s="10"/>
      <c r="E39" s="10"/>
      <c r="F39" s="10"/>
      <c r="G39" s="11">
        <f>(+'9.1'!AD37)+(+'9.1'!AD67)+(+'2.0'!Z14)</f>
        <v>0</v>
      </c>
      <c r="H39" s="11">
        <f>+G39+'8.4'!H39</f>
        <v>0</v>
      </c>
      <c r="I39" s="10"/>
    </row>
    <row r="40" spans="2:9" ht="18.75" x14ac:dyDescent="0.3">
      <c r="B40" s="10" t="s">
        <v>59</v>
      </c>
      <c r="C40" s="10"/>
      <c r="D40" s="10"/>
      <c r="E40" s="10"/>
      <c r="F40" s="10"/>
      <c r="G40" s="11">
        <f>(+'9.1'!AE37)+(+'9.1'!AE67)+(+'2.0'!AA14)</f>
        <v>0</v>
      </c>
      <c r="H40" s="11">
        <f>+G40+'8.4'!H40</f>
        <v>0</v>
      </c>
      <c r="I40" s="10"/>
    </row>
    <row r="41" spans="2:9" ht="18.75" x14ac:dyDescent="0.3">
      <c r="B41" s="10" t="str">
        <f>'4.4'!B44</f>
        <v>Honorariums / Honoraires</v>
      </c>
      <c r="C41" s="10"/>
      <c r="D41" s="10"/>
      <c r="E41" s="10"/>
      <c r="F41" s="10"/>
      <c r="G41" s="11">
        <f>('9.1'!AF37)+(+'9.1'!AF67)+(+'2.0'!AB14)</f>
        <v>0</v>
      </c>
      <c r="H41" s="11">
        <f>+G41+'8.4'!H41</f>
        <v>0</v>
      </c>
      <c r="I41" s="10"/>
    </row>
    <row r="42" spans="2:9" ht="18.75" x14ac:dyDescent="0.3">
      <c r="B42" s="10" t="str">
        <f>'4.4'!B45</f>
        <v>Loss of wages / Pertes de salaires</v>
      </c>
      <c r="C42" s="10"/>
      <c r="D42" s="10"/>
      <c r="E42" s="10"/>
      <c r="F42" s="10"/>
      <c r="G42" s="11">
        <f>('9.1'!AG37)+(+'9.1'!AG67)+(+'2.0'!AC14)</f>
        <v>0</v>
      </c>
      <c r="H42" s="11">
        <f>+G42+'8.4'!H42</f>
        <v>0</v>
      </c>
      <c r="I42" s="10"/>
    </row>
    <row r="43" spans="2:9" ht="36" customHeight="1" x14ac:dyDescent="0.3">
      <c r="B43" s="266" t="str">
        <f>'3.0'!O7</f>
        <v>Investment and Interest Expenses / Frais de placements et d'intérêts</v>
      </c>
      <c r="C43" s="266"/>
      <c r="D43" s="266"/>
      <c r="E43" s="266"/>
      <c r="F43" s="266"/>
      <c r="G43" s="11">
        <f>'3.0'!O14</f>
        <v>0</v>
      </c>
      <c r="H43" s="11">
        <f>+G43+'8.4'!H43</f>
        <v>0</v>
      </c>
      <c r="I43" s="10"/>
    </row>
    <row r="44" spans="2:9" ht="18.75" x14ac:dyDescent="0.3">
      <c r="B44" s="10" t="s">
        <v>43</v>
      </c>
      <c r="C44" s="10"/>
      <c r="D44" s="10"/>
      <c r="E44" s="10"/>
      <c r="F44" s="10"/>
      <c r="G44" s="11">
        <f>(+'9.1'!AK37)+(+'9.1'!AK67)+(+'2.0'!AD14)+(+'3.0'!P14)</f>
        <v>0</v>
      </c>
      <c r="H44" s="11">
        <f>+G44+'8.4'!H44</f>
        <v>0</v>
      </c>
      <c r="I44" s="10"/>
    </row>
    <row r="45" spans="2:9" ht="18.75" x14ac:dyDescent="0.3">
      <c r="B45" s="10"/>
      <c r="C45" s="10"/>
      <c r="D45" s="10"/>
      <c r="E45" s="10"/>
      <c r="F45" s="10"/>
      <c r="G45" s="12"/>
      <c r="H45" s="13"/>
      <c r="I45" s="10"/>
    </row>
    <row r="46" spans="2:9" ht="18.75" x14ac:dyDescent="0.3">
      <c r="B46" s="10"/>
      <c r="C46" s="10"/>
      <c r="D46" s="10"/>
      <c r="E46" s="10"/>
      <c r="F46" s="10"/>
      <c r="G46" s="10"/>
      <c r="H46" s="10"/>
      <c r="I46" s="10"/>
    </row>
    <row r="47" spans="2:9" ht="18.75" x14ac:dyDescent="0.3">
      <c r="B47" s="10" t="s">
        <v>95</v>
      </c>
      <c r="C47" s="10"/>
      <c r="D47" s="10"/>
      <c r="E47" s="10"/>
      <c r="F47" s="10"/>
      <c r="G47" s="13">
        <f>SUM(G23:G44)</f>
        <v>0</v>
      </c>
      <c r="H47" s="13">
        <f>SUM(H23:H44)</f>
        <v>0</v>
      </c>
      <c r="I47" s="10"/>
    </row>
    <row r="48" spans="2:9" ht="18.75" x14ac:dyDescent="0.3">
      <c r="B48" s="10"/>
      <c r="C48" s="10"/>
      <c r="D48" s="10"/>
      <c r="E48" s="10"/>
      <c r="F48" s="10"/>
      <c r="G48" s="10"/>
      <c r="H48" s="10"/>
      <c r="I48" s="10"/>
    </row>
    <row r="49" spans="1:8" ht="21.75" thickBot="1" x14ac:dyDescent="0.4">
      <c r="B49" s="9" t="s">
        <v>96</v>
      </c>
      <c r="G49" s="18">
        <f>+G17-G47</f>
        <v>0</v>
      </c>
      <c r="H49" s="18">
        <f>+H17-H47</f>
        <v>0</v>
      </c>
    </row>
    <row r="50" spans="1:8" ht="15.75" thickTop="1" x14ac:dyDescent="0.25"/>
    <row r="53" spans="1:8" ht="15.75" thickBot="1" x14ac:dyDescent="0.3">
      <c r="A53" s="2" t="s">
        <v>23</v>
      </c>
      <c r="B53" s="22"/>
      <c r="C53" s="22"/>
      <c r="D53" s="22"/>
      <c r="F53" s="22"/>
      <c r="G53" s="22"/>
      <c r="H53" s="22"/>
    </row>
    <row r="54" spans="1:8" x14ac:dyDescent="0.25">
      <c r="A54" s="2" t="s">
        <v>97</v>
      </c>
      <c r="B54" s="2" t="s">
        <v>98</v>
      </c>
      <c r="F54" s="2" t="s">
        <v>99</v>
      </c>
    </row>
  </sheetData>
  <sheetProtection algorithmName="SHA-512" hashValue="zoXqOO5/I8FpzphnyFEvVlfSUkILp2KNEmM05eHs1THorV78HisG0JR8MbyXULP9GL8rTjMg0U78ofvzlto4HQ==" saltValue="fhxhcCaxlub2IVxcmpGO6Q==" spinCount="100000" sheet="1" objects="1" scenarios="1" formatColumns="0" formatRows="0" selectLockedCells="1"/>
  <mergeCells count="6">
    <mergeCell ref="B43:F43"/>
    <mergeCell ref="G6:G7"/>
    <mergeCell ref="H6:H7"/>
    <mergeCell ref="B26:F27"/>
    <mergeCell ref="G26:G27"/>
    <mergeCell ref="H26:H27"/>
  </mergeCells>
  <pageMargins left="0.7" right="0.7" top="0.75" bottom="0.75" header="0.3" footer="0.3"/>
  <pageSetup scale="6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zoomScale="85" zoomScaleNormal="85" workbookViewId="0">
      <selection activeCell="B11" sqref="B11"/>
    </sheetView>
  </sheetViews>
  <sheetFormatPr defaultColWidth="11.42578125" defaultRowHeight="15" x14ac:dyDescent="0.25"/>
  <cols>
    <col min="1" max="1" width="7.28515625" customWidth="1"/>
    <col min="2" max="2" width="11" customWidth="1"/>
    <col min="3" max="3" width="11.85546875" customWidth="1"/>
    <col min="4" max="4" width="36" customWidth="1"/>
    <col min="5" max="5" width="11.85546875" bestFit="1" customWidth="1"/>
    <col min="7" max="7" width="16.28515625" bestFit="1" customWidth="1"/>
    <col min="8" max="8" width="16.28515625" customWidth="1"/>
    <col min="13" max="13" width="19.5703125" customWidth="1"/>
    <col min="14" max="14" width="14.28515625" customWidth="1"/>
    <col min="16" max="16" width="13.42578125" customWidth="1"/>
    <col min="17" max="18" width="13.85546875" customWidth="1"/>
    <col min="19" max="19" width="11.7109375" customWidth="1"/>
    <col min="29" max="29" width="15.140625" customWidth="1"/>
    <col min="31" max="36" width="16.5703125" customWidth="1"/>
    <col min="38" max="38" width="26.85546875" customWidth="1"/>
  </cols>
  <sheetData>
    <row r="1" spans="1:39" ht="15.75" thickBot="1" x14ac:dyDescent="0.3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8"/>
    </row>
    <row r="2" spans="1:39" x14ac:dyDescent="0.25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9"/>
      <c r="AM2" s="138"/>
    </row>
    <row r="3" spans="1:39" ht="23.25" x14ac:dyDescent="0.35">
      <c r="A3" s="243" t="s">
        <v>200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5"/>
      <c r="AM3" s="138"/>
    </row>
    <row r="4" spans="1:39" ht="23.25" x14ac:dyDescent="0.35">
      <c r="A4" s="154" t="s">
        <v>20</v>
      </c>
      <c r="B4" s="155"/>
      <c r="C4" s="141">
        <f>+'9.1'!C3</f>
        <v>0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6"/>
      <c r="AM4" s="138"/>
    </row>
    <row r="5" spans="1:39" ht="23.25" x14ac:dyDescent="0.35">
      <c r="A5" s="243" t="s">
        <v>115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5"/>
      <c r="AM5" s="138"/>
    </row>
    <row r="6" spans="1:39" ht="23.25" x14ac:dyDescent="0.35">
      <c r="A6" s="183" t="s">
        <v>28</v>
      </c>
      <c r="B6" s="184"/>
      <c r="C6" s="184"/>
      <c r="D6" s="184">
        <f>+'9.1'!D5</f>
        <v>2020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5"/>
      <c r="AM6" s="138"/>
    </row>
    <row r="7" spans="1:39" ht="23.25" x14ac:dyDescent="0.35">
      <c r="A7" s="183" t="s">
        <v>69</v>
      </c>
      <c r="B7" s="157"/>
      <c r="C7" s="157"/>
      <c r="D7" s="184">
        <f>+D6</f>
        <v>2020</v>
      </c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8"/>
      <c r="AM7" s="138"/>
    </row>
    <row r="8" spans="1:39" x14ac:dyDescent="0.25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227" t="s">
        <v>142</v>
      </c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46"/>
      <c r="AM8" s="138"/>
    </row>
    <row r="9" spans="1:39" ht="95.25" customHeight="1" x14ac:dyDescent="0.25">
      <c r="A9" s="161"/>
      <c r="B9" s="144" t="s">
        <v>17</v>
      </c>
      <c r="C9" s="144" t="s">
        <v>38</v>
      </c>
      <c r="D9" s="144" t="s">
        <v>18</v>
      </c>
      <c r="E9" s="144" t="s">
        <v>39</v>
      </c>
      <c r="F9" s="144" t="s">
        <v>40</v>
      </c>
      <c r="G9" s="144" t="str">
        <f>'9.1'!G8</f>
        <v>Transfers from Other Bank Account / Transferts du Autre Compte Bancaire</v>
      </c>
      <c r="H9" s="144" t="str">
        <f>'4.1'!H8</f>
        <v xml:space="preserve">Transfers from Investments / Transferts des Investissements </v>
      </c>
      <c r="I9" s="144" t="s">
        <v>41</v>
      </c>
      <c r="J9" s="144" t="s">
        <v>75</v>
      </c>
      <c r="K9" s="144" t="s">
        <v>42</v>
      </c>
      <c r="L9" s="144" t="s">
        <v>43</v>
      </c>
      <c r="M9" s="144" t="s">
        <v>44</v>
      </c>
      <c r="N9" s="144" t="s">
        <v>45</v>
      </c>
      <c r="O9" s="144" t="s">
        <v>46</v>
      </c>
      <c r="P9" s="144" t="s">
        <v>47</v>
      </c>
      <c r="Q9" s="144" t="str">
        <f>'4.1'!Q8</f>
        <v>Conferences &amp; Training / Conférences &amp; Formation</v>
      </c>
      <c r="R9" s="144" t="str">
        <f>'4.1'!R8</f>
        <v>Conventions &amp; Collective Bargaining / Conventions &amp; Négociation Collective</v>
      </c>
      <c r="S9" s="144" t="s">
        <v>48</v>
      </c>
      <c r="T9" s="144" t="s">
        <v>49</v>
      </c>
      <c r="U9" s="144" t="s">
        <v>50</v>
      </c>
      <c r="V9" s="144" t="s">
        <v>51</v>
      </c>
      <c r="W9" s="144" t="s">
        <v>52</v>
      </c>
      <c r="X9" s="144" t="s">
        <v>53</v>
      </c>
      <c r="Y9" s="144" t="s">
        <v>54</v>
      </c>
      <c r="Z9" s="144" t="s">
        <v>55</v>
      </c>
      <c r="AA9" s="144" t="s">
        <v>56</v>
      </c>
      <c r="AB9" s="144" t="s">
        <v>36</v>
      </c>
      <c r="AC9" s="144" t="s">
        <v>57</v>
      </c>
      <c r="AD9" s="144" t="s">
        <v>58</v>
      </c>
      <c r="AE9" s="144" t="s">
        <v>59</v>
      </c>
      <c r="AF9" s="144" t="str">
        <f>'4.1'!AF8</f>
        <v xml:space="preserve">Honorariums / Honoraires </v>
      </c>
      <c r="AG9" s="144" t="str">
        <f>'4.1'!AG8</f>
        <v>Loss of Wages / Pertes de Salaires</v>
      </c>
      <c r="AH9" s="144" t="str">
        <f>'4.1'!AH8</f>
        <v>Petty Cash Transfers / Transferts Petite Caisse</v>
      </c>
      <c r="AI9" s="144" t="str">
        <f>'4.1'!AI8</f>
        <v>Investment Transfers / Transferts Investissements</v>
      </c>
      <c r="AJ9" s="144" t="str">
        <f>'9.1'!AJ8</f>
        <v>Other Bank Account Transfers / Transferts Autre Compte Bancaire</v>
      </c>
      <c r="AK9" s="144" t="s">
        <v>43</v>
      </c>
      <c r="AL9" s="162" t="s">
        <v>60</v>
      </c>
      <c r="AM9" s="138"/>
    </row>
    <row r="10" spans="1:39" x14ac:dyDescent="0.25">
      <c r="A10" s="163"/>
      <c r="B10" s="147">
        <v>44013</v>
      </c>
      <c r="C10" s="146"/>
      <c r="D10" s="146" t="s">
        <v>62</v>
      </c>
      <c r="E10" s="148">
        <f>'9.1'!E37</f>
        <v>0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64"/>
      <c r="AM10" s="138"/>
    </row>
    <row r="11" spans="1:39" x14ac:dyDescent="0.25">
      <c r="A11" s="163">
        <v>1</v>
      </c>
      <c r="B11" s="112"/>
      <c r="C11" s="103"/>
      <c r="D11" s="103"/>
      <c r="E11" s="148">
        <f t="shared" ref="E11:E35" si="0">+E10+F11-N11</f>
        <v>0</v>
      </c>
      <c r="F11" s="148">
        <f>SUM(H11:L11)</f>
        <v>0</v>
      </c>
      <c r="G11" s="148"/>
      <c r="H11" s="148"/>
      <c r="I11" s="105"/>
      <c r="J11" s="105"/>
      <c r="K11" s="105"/>
      <c r="L11" s="105"/>
      <c r="M11" s="105"/>
      <c r="N11" s="148">
        <f>SUM(O11:AK11)</f>
        <v>0</v>
      </c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29"/>
      <c r="AM11" s="138"/>
    </row>
    <row r="12" spans="1:39" x14ac:dyDescent="0.25">
      <c r="A12" s="163">
        <f>1+A11</f>
        <v>2</v>
      </c>
      <c r="B12" s="112"/>
      <c r="C12" s="103"/>
      <c r="D12" s="103"/>
      <c r="E12" s="148">
        <f t="shared" si="0"/>
        <v>0</v>
      </c>
      <c r="F12" s="148">
        <f t="shared" ref="F12:F34" si="1">SUM(H12:L12)</f>
        <v>0</v>
      </c>
      <c r="G12" s="148"/>
      <c r="H12" s="148"/>
      <c r="I12" s="105"/>
      <c r="J12" s="105"/>
      <c r="K12" s="105"/>
      <c r="L12" s="105"/>
      <c r="M12" s="105"/>
      <c r="N12" s="148">
        <f t="shared" ref="N12:N34" si="2">SUM(O12:AK12)</f>
        <v>0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29"/>
      <c r="AM12" s="138"/>
    </row>
    <row r="13" spans="1:39" x14ac:dyDescent="0.25">
      <c r="A13" s="163">
        <f t="shared" ref="A13:A34" si="3">1+A12</f>
        <v>3</v>
      </c>
      <c r="B13" s="112"/>
      <c r="C13" s="103"/>
      <c r="D13" s="103"/>
      <c r="E13" s="148">
        <f t="shared" si="0"/>
        <v>0</v>
      </c>
      <c r="F13" s="148">
        <f t="shared" si="1"/>
        <v>0</v>
      </c>
      <c r="G13" s="148"/>
      <c r="H13" s="148"/>
      <c r="I13" s="105"/>
      <c r="J13" s="105"/>
      <c r="K13" s="105"/>
      <c r="L13" s="105"/>
      <c r="M13" s="105"/>
      <c r="N13" s="148">
        <f t="shared" si="2"/>
        <v>0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29"/>
      <c r="AM13" s="138"/>
    </row>
    <row r="14" spans="1:39" x14ac:dyDescent="0.25">
      <c r="A14" s="163">
        <f t="shared" si="3"/>
        <v>4</v>
      </c>
      <c r="B14" s="112"/>
      <c r="C14" s="103"/>
      <c r="D14" s="103"/>
      <c r="E14" s="148">
        <f t="shared" si="0"/>
        <v>0</v>
      </c>
      <c r="F14" s="148">
        <f t="shared" si="1"/>
        <v>0</v>
      </c>
      <c r="G14" s="148"/>
      <c r="H14" s="148"/>
      <c r="I14" s="105"/>
      <c r="J14" s="105"/>
      <c r="K14" s="105"/>
      <c r="L14" s="105"/>
      <c r="M14" s="105"/>
      <c r="N14" s="148">
        <f t="shared" si="2"/>
        <v>0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29"/>
      <c r="AM14" s="138"/>
    </row>
    <row r="15" spans="1:39" x14ac:dyDescent="0.25">
      <c r="A15" s="163">
        <f t="shared" si="3"/>
        <v>5</v>
      </c>
      <c r="B15" s="112"/>
      <c r="C15" s="103"/>
      <c r="D15" s="103"/>
      <c r="E15" s="148">
        <f t="shared" si="0"/>
        <v>0</v>
      </c>
      <c r="F15" s="148">
        <f t="shared" si="1"/>
        <v>0</v>
      </c>
      <c r="G15" s="148"/>
      <c r="H15" s="148"/>
      <c r="I15" s="105"/>
      <c r="J15" s="105"/>
      <c r="K15" s="105"/>
      <c r="L15" s="105"/>
      <c r="M15" s="105"/>
      <c r="N15" s="148">
        <f t="shared" si="2"/>
        <v>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29"/>
      <c r="AM15" s="138"/>
    </row>
    <row r="16" spans="1:39" x14ac:dyDescent="0.25">
      <c r="A16" s="163">
        <f t="shared" si="3"/>
        <v>6</v>
      </c>
      <c r="B16" s="112"/>
      <c r="C16" s="103"/>
      <c r="D16" s="103"/>
      <c r="E16" s="148">
        <f t="shared" si="0"/>
        <v>0</v>
      </c>
      <c r="F16" s="148">
        <f t="shared" si="1"/>
        <v>0</v>
      </c>
      <c r="G16" s="148"/>
      <c r="H16" s="148"/>
      <c r="I16" s="105"/>
      <c r="J16" s="105"/>
      <c r="K16" s="105"/>
      <c r="L16" s="105"/>
      <c r="M16" s="105"/>
      <c r="N16" s="148">
        <f t="shared" si="2"/>
        <v>0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29"/>
      <c r="AM16" s="138"/>
    </row>
    <row r="17" spans="1:39" x14ac:dyDescent="0.25">
      <c r="A17" s="163">
        <f t="shared" si="3"/>
        <v>7</v>
      </c>
      <c r="B17" s="112"/>
      <c r="C17" s="103"/>
      <c r="D17" s="103"/>
      <c r="E17" s="148">
        <f t="shared" si="0"/>
        <v>0</v>
      </c>
      <c r="F17" s="148">
        <f t="shared" si="1"/>
        <v>0</v>
      </c>
      <c r="G17" s="148"/>
      <c r="H17" s="148"/>
      <c r="I17" s="105"/>
      <c r="J17" s="105"/>
      <c r="K17" s="105"/>
      <c r="L17" s="105"/>
      <c r="M17" s="105"/>
      <c r="N17" s="148">
        <f t="shared" si="2"/>
        <v>0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29"/>
      <c r="AM17" s="138"/>
    </row>
    <row r="18" spans="1:39" x14ac:dyDescent="0.25">
      <c r="A18" s="163">
        <f t="shared" si="3"/>
        <v>8</v>
      </c>
      <c r="B18" s="112"/>
      <c r="C18" s="103"/>
      <c r="D18" s="103"/>
      <c r="E18" s="148">
        <f t="shared" si="0"/>
        <v>0</v>
      </c>
      <c r="F18" s="148">
        <f t="shared" si="1"/>
        <v>0</v>
      </c>
      <c r="G18" s="148"/>
      <c r="H18" s="148"/>
      <c r="I18" s="105"/>
      <c r="J18" s="105"/>
      <c r="K18" s="105"/>
      <c r="L18" s="105"/>
      <c r="M18" s="105"/>
      <c r="N18" s="148">
        <f t="shared" si="2"/>
        <v>0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29"/>
      <c r="AM18" s="138"/>
    </row>
    <row r="19" spans="1:39" x14ac:dyDescent="0.25">
      <c r="A19" s="163">
        <f t="shared" si="3"/>
        <v>9</v>
      </c>
      <c r="B19" s="112"/>
      <c r="C19" s="103"/>
      <c r="D19" s="103"/>
      <c r="E19" s="148">
        <f t="shared" si="0"/>
        <v>0</v>
      </c>
      <c r="F19" s="148">
        <f t="shared" si="1"/>
        <v>0</v>
      </c>
      <c r="G19" s="148"/>
      <c r="H19" s="148"/>
      <c r="I19" s="105"/>
      <c r="J19" s="105"/>
      <c r="K19" s="105"/>
      <c r="L19" s="105"/>
      <c r="M19" s="105"/>
      <c r="N19" s="148">
        <f t="shared" si="2"/>
        <v>0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29"/>
      <c r="AM19" s="138"/>
    </row>
    <row r="20" spans="1:39" x14ac:dyDescent="0.25">
      <c r="A20" s="163">
        <f t="shared" si="3"/>
        <v>10</v>
      </c>
      <c r="B20" s="112"/>
      <c r="C20" s="103"/>
      <c r="D20" s="103"/>
      <c r="E20" s="148">
        <f t="shared" si="0"/>
        <v>0</v>
      </c>
      <c r="F20" s="148">
        <f t="shared" si="1"/>
        <v>0</v>
      </c>
      <c r="G20" s="148"/>
      <c r="H20" s="148"/>
      <c r="I20" s="105"/>
      <c r="J20" s="105"/>
      <c r="K20" s="105"/>
      <c r="L20" s="105"/>
      <c r="M20" s="105"/>
      <c r="N20" s="148">
        <f t="shared" si="2"/>
        <v>0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29"/>
      <c r="AM20" s="138"/>
    </row>
    <row r="21" spans="1:39" x14ac:dyDescent="0.25">
      <c r="A21" s="163">
        <f t="shared" si="3"/>
        <v>11</v>
      </c>
      <c r="B21" s="112"/>
      <c r="C21" s="103"/>
      <c r="D21" s="103"/>
      <c r="E21" s="148">
        <f t="shared" si="0"/>
        <v>0</v>
      </c>
      <c r="F21" s="148">
        <f t="shared" si="1"/>
        <v>0</v>
      </c>
      <c r="G21" s="148"/>
      <c r="H21" s="148"/>
      <c r="I21" s="105"/>
      <c r="J21" s="105"/>
      <c r="K21" s="105"/>
      <c r="L21" s="105"/>
      <c r="M21" s="105"/>
      <c r="N21" s="148">
        <f t="shared" si="2"/>
        <v>0</v>
      </c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29"/>
      <c r="AM21" s="138"/>
    </row>
    <row r="22" spans="1:39" x14ac:dyDescent="0.25">
      <c r="A22" s="163">
        <f t="shared" si="3"/>
        <v>12</v>
      </c>
      <c r="B22" s="112"/>
      <c r="C22" s="103"/>
      <c r="D22" s="121"/>
      <c r="E22" s="148">
        <f t="shared" si="0"/>
        <v>0</v>
      </c>
      <c r="F22" s="148">
        <f t="shared" si="1"/>
        <v>0</v>
      </c>
      <c r="G22" s="148"/>
      <c r="H22" s="148"/>
      <c r="I22" s="105"/>
      <c r="J22" s="105"/>
      <c r="K22" s="105"/>
      <c r="L22" s="105"/>
      <c r="M22" s="105"/>
      <c r="N22" s="148">
        <f t="shared" si="2"/>
        <v>0</v>
      </c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29"/>
      <c r="AM22" s="138"/>
    </row>
    <row r="23" spans="1:39" x14ac:dyDescent="0.25">
      <c r="A23" s="163">
        <f t="shared" si="3"/>
        <v>13</v>
      </c>
      <c r="B23" s="103"/>
      <c r="C23" s="103"/>
      <c r="D23" s="103"/>
      <c r="E23" s="148">
        <f t="shared" si="0"/>
        <v>0</v>
      </c>
      <c r="F23" s="148">
        <f t="shared" si="1"/>
        <v>0</v>
      </c>
      <c r="G23" s="148"/>
      <c r="H23" s="148"/>
      <c r="I23" s="105"/>
      <c r="J23" s="105"/>
      <c r="K23" s="105"/>
      <c r="L23" s="105"/>
      <c r="M23" s="105"/>
      <c r="N23" s="148">
        <f t="shared" si="2"/>
        <v>0</v>
      </c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29"/>
      <c r="AM23" s="138"/>
    </row>
    <row r="24" spans="1:39" x14ac:dyDescent="0.25">
      <c r="A24" s="163">
        <f t="shared" si="3"/>
        <v>14</v>
      </c>
      <c r="B24" s="103"/>
      <c r="C24" s="103"/>
      <c r="D24" s="103"/>
      <c r="E24" s="148">
        <f t="shared" ref="E24:E31" si="4">+E23+F24-N24</f>
        <v>0</v>
      </c>
      <c r="F24" s="148">
        <f t="shared" si="1"/>
        <v>0</v>
      </c>
      <c r="G24" s="148"/>
      <c r="H24" s="148"/>
      <c r="I24" s="105"/>
      <c r="J24" s="105"/>
      <c r="K24" s="105"/>
      <c r="L24" s="105"/>
      <c r="M24" s="105"/>
      <c r="N24" s="148">
        <f t="shared" si="2"/>
        <v>0</v>
      </c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29"/>
      <c r="AM24" s="138"/>
    </row>
    <row r="25" spans="1:39" x14ac:dyDescent="0.25">
      <c r="A25" s="163">
        <f t="shared" si="3"/>
        <v>15</v>
      </c>
      <c r="B25" s="103"/>
      <c r="C25" s="103"/>
      <c r="D25" s="103"/>
      <c r="E25" s="148">
        <f t="shared" si="4"/>
        <v>0</v>
      </c>
      <c r="F25" s="148">
        <f t="shared" si="1"/>
        <v>0</v>
      </c>
      <c r="G25" s="148"/>
      <c r="H25" s="148"/>
      <c r="I25" s="105"/>
      <c r="J25" s="105"/>
      <c r="K25" s="105"/>
      <c r="L25" s="105"/>
      <c r="M25" s="105"/>
      <c r="N25" s="148">
        <f t="shared" si="2"/>
        <v>0</v>
      </c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29"/>
      <c r="AM25" s="138"/>
    </row>
    <row r="26" spans="1:39" x14ac:dyDescent="0.25">
      <c r="A26" s="163">
        <f t="shared" si="3"/>
        <v>16</v>
      </c>
      <c r="B26" s="103"/>
      <c r="C26" s="103"/>
      <c r="D26" s="103"/>
      <c r="E26" s="148">
        <f t="shared" si="4"/>
        <v>0</v>
      </c>
      <c r="F26" s="148">
        <f t="shared" si="1"/>
        <v>0</v>
      </c>
      <c r="G26" s="148"/>
      <c r="H26" s="148"/>
      <c r="I26" s="105"/>
      <c r="J26" s="105"/>
      <c r="K26" s="105"/>
      <c r="L26" s="105"/>
      <c r="M26" s="105"/>
      <c r="N26" s="148">
        <f t="shared" si="2"/>
        <v>0</v>
      </c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29"/>
      <c r="AM26" s="138"/>
    </row>
    <row r="27" spans="1:39" x14ac:dyDescent="0.25">
      <c r="A27" s="163">
        <f t="shared" si="3"/>
        <v>17</v>
      </c>
      <c r="B27" s="103"/>
      <c r="C27" s="103"/>
      <c r="D27" s="103"/>
      <c r="E27" s="148">
        <f t="shared" si="4"/>
        <v>0</v>
      </c>
      <c r="F27" s="148">
        <f t="shared" si="1"/>
        <v>0</v>
      </c>
      <c r="G27" s="148"/>
      <c r="H27" s="148"/>
      <c r="I27" s="105"/>
      <c r="J27" s="105"/>
      <c r="K27" s="105"/>
      <c r="L27" s="105"/>
      <c r="M27" s="105"/>
      <c r="N27" s="148">
        <f t="shared" si="2"/>
        <v>0</v>
      </c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29"/>
      <c r="AM27" s="138"/>
    </row>
    <row r="28" spans="1:39" x14ac:dyDescent="0.25">
      <c r="A28" s="163">
        <f t="shared" si="3"/>
        <v>18</v>
      </c>
      <c r="B28" s="103"/>
      <c r="C28" s="103"/>
      <c r="D28" s="103"/>
      <c r="E28" s="148">
        <f t="shared" si="4"/>
        <v>0</v>
      </c>
      <c r="F28" s="148">
        <f t="shared" si="1"/>
        <v>0</v>
      </c>
      <c r="G28" s="148"/>
      <c r="H28" s="148"/>
      <c r="I28" s="105"/>
      <c r="J28" s="105"/>
      <c r="K28" s="105"/>
      <c r="L28" s="105"/>
      <c r="M28" s="105"/>
      <c r="N28" s="148">
        <f t="shared" si="2"/>
        <v>0</v>
      </c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29"/>
      <c r="AM28" s="138"/>
    </row>
    <row r="29" spans="1:39" x14ac:dyDescent="0.25">
      <c r="A29" s="163">
        <f t="shared" si="3"/>
        <v>19</v>
      </c>
      <c r="B29" s="112"/>
      <c r="C29" s="103"/>
      <c r="D29" s="103"/>
      <c r="E29" s="148">
        <f t="shared" si="4"/>
        <v>0</v>
      </c>
      <c r="F29" s="148">
        <f t="shared" si="1"/>
        <v>0</v>
      </c>
      <c r="G29" s="148"/>
      <c r="H29" s="148"/>
      <c r="I29" s="105"/>
      <c r="J29" s="105"/>
      <c r="K29" s="105"/>
      <c r="L29" s="105"/>
      <c r="M29" s="105"/>
      <c r="N29" s="148">
        <f t="shared" si="2"/>
        <v>0</v>
      </c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29"/>
      <c r="AM29" s="138"/>
    </row>
    <row r="30" spans="1:39" x14ac:dyDescent="0.25">
      <c r="A30" s="163">
        <f t="shared" si="3"/>
        <v>20</v>
      </c>
      <c r="B30" s="112"/>
      <c r="C30" s="103"/>
      <c r="D30" s="103"/>
      <c r="E30" s="148">
        <f t="shared" si="4"/>
        <v>0</v>
      </c>
      <c r="F30" s="148">
        <f t="shared" si="1"/>
        <v>0</v>
      </c>
      <c r="G30" s="148"/>
      <c r="H30" s="148"/>
      <c r="I30" s="105"/>
      <c r="J30" s="105"/>
      <c r="K30" s="105"/>
      <c r="L30" s="105"/>
      <c r="M30" s="105"/>
      <c r="N30" s="148">
        <f t="shared" si="2"/>
        <v>0</v>
      </c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29"/>
      <c r="AM30" s="138"/>
    </row>
    <row r="31" spans="1:39" x14ac:dyDescent="0.25">
      <c r="A31" s="163">
        <f t="shared" si="3"/>
        <v>21</v>
      </c>
      <c r="B31" s="112"/>
      <c r="C31" s="103"/>
      <c r="D31" s="103"/>
      <c r="E31" s="148">
        <f t="shared" si="4"/>
        <v>0</v>
      </c>
      <c r="F31" s="148">
        <f t="shared" si="1"/>
        <v>0</v>
      </c>
      <c r="G31" s="148"/>
      <c r="H31" s="148"/>
      <c r="I31" s="105"/>
      <c r="J31" s="105"/>
      <c r="K31" s="105"/>
      <c r="L31" s="105"/>
      <c r="M31" s="105"/>
      <c r="N31" s="148">
        <f t="shared" si="2"/>
        <v>0</v>
      </c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29"/>
      <c r="AM31" s="138"/>
    </row>
    <row r="32" spans="1:39" x14ac:dyDescent="0.25">
      <c r="A32" s="163">
        <f t="shared" si="3"/>
        <v>22</v>
      </c>
      <c r="B32" s="112"/>
      <c r="C32" s="103"/>
      <c r="D32" s="103"/>
      <c r="E32" s="148">
        <f t="shared" si="0"/>
        <v>0</v>
      </c>
      <c r="F32" s="148">
        <f t="shared" si="1"/>
        <v>0</v>
      </c>
      <c r="G32" s="148"/>
      <c r="H32" s="148"/>
      <c r="I32" s="105"/>
      <c r="J32" s="105"/>
      <c r="K32" s="105"/>
      <c r="L32" s="105"/>
      <c r="M32" s="105"/>
      <c r="N32" s="148">
        <f t="shared" si="2"/>
        <v>0</v>
      </c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29"/>
      <c r="AM32" s="138"/>
    </row>
    <row r="33" spans="1:39" x14ac:dyDescent="0.25">
      <c r="A33" s="163">
        <f t="shared" si="3"/>
        <v>23</v>
      </c>
      <c r="B33" s="112"/>
      <c r="C33" s="103"/>
      <c r="D33" s="103"/>
      <c r="E33" s="148">
        <f t="shared" si="0"/>
        <v>0</v>
      </c>
      <c r="F33" s="148">
        <f t="shared" si="1"/>
        <v>0</v>
      </c>
      <c r="G33" s="148"/>
      <c r="H33" s="148"/>
      <c r="I33" s="105"/>
      <c r="J33" s="105"/>
      <c r="K33" s="105"/>
      <c r="L33" s="105"/>
      <c r="M33" s="105"/>
      <c r="N33" s="148">
        <f t="shared" si="2"/>
        <v>0</v>
      </c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29"/>
      <c r="AM33" s="138"/>
    </row>
    <row r="34" spans="1:39" x14ac:dyDescent="0.25">
      <c r="A34" s="163">
        <f t="shared" si="3"/>
        <v>24</v>
      </c>
      <c r="B34" s="112"/>
      <c r="C34" s="103"/>
      <c r="D34" s="103"/>
      <c r="E34" s="148">
        <f t="shared" si="0"/>
        <v>0</v>
      </c>
      <c r="F34" s="148">
        <f t="shared" si="1"/>
        <v>0</v>
      </c>
      <c r="G34" s="148"/>
      <c r="H34" s="148"/>
      <c r="I34" s="105"/>
      <c r="J34" s="105"/>
      <c r="K34" s="105"/>
      <c r="L34" s="105"/>
      <c r="M34" s="105"/>
      <c r="N34" s="148">
        <f t="shared" si="2"/>
        <v>0</v>
      </c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29"/>
      <c r="AM34" s="138"/>
    </row>
    <row r="35" spans="1:39" x14ac:dyDescent="0.25">
      <c r="A35" s="163">
        <f>1+A34</f>
        <v>25</v>
      </c>
      <c r="B35" s="112"/>
      <c r="C35" s="103"/>
      <c r="D35" s="103"/>
      <c r="E35" s="148">
        <f t="shared" si="0"/>
        <v>0</v>
      </c>
      <c r="F35" s="148">
        <f>SUM(H35:L35)</f>
        <v>0</v>
      </c>
      <c r="G35" s="148"/>
      <c r="H35" s="148"/>
      <c r="I35" s="105"/>
      <c r="J35" s="105"/>
      <c r="K35" s="105"/>
      <c r="L35" s="105"/>
      <c r="M35" s="105"/>
      <c r="N35" s="148">
        <f>SUM(O35:AK35)</f>
        <v>0</v>
      </c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29"/>
      <c r="AM35" s="138"/>
    </row>
    <row r="36" spans="1:39" ht="30" customHeight="1" x14ac:dyDescent="0.25">
      <c r="A36" s="165">
        <f t="shared" ref="A36:A37" si="5">1+A35</f>
        <v>26</v>
      </c>
      <c r="B36" s="271" t="str">
        <f>'9.1'!B35:D35</f>
        <v>Month - Total Transfers from Other Bank Account / Total des Transferts provenant du Autre Compte Bancaire pour le Mois</v>
      </c>
      <c r="C36" s="272"/>
      <c r="D36" s="273"/>
      <c r="E36" s="166">
        <f>F36</f>
        <v>0</v>
      </c>
      <c r="F36" s="166">
        <f>G36</f>
        <v>0</v>
      </c>
      <c r="G36" s="166">
        <f>AJ69</f>
        <v>0</v>
      </c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64"/>
      <c r="AM36" s="138"/>
    </row>
    <row r="37" spans="1:39" ht="29.25" customHeight="1" x14ac:dyDescent="0.25">
      <c r="A37" s="165">
        <f t="shared" si="5"/>
        <v>27</v>
      </c>
      <c r="B37" s="271" t="str">
        <f>'4.1'!B36:D36</f>
        <v>Month - Total Transfers from Investment / Total des Transferts provenant des Investissements pour le Mois</v>
      </c>
      <c r="C37" s="272"/>
      <c r="D37" s="273"/>
      <c r="E37" s="172">
        <f>F37</f>
        <v>0</v>
      </c>
      <c r="F37" s="172">
        <f>H37</f>
        <v>0</v>
      </c>
      <c r="G37" s="172"/>
      <c r="H37" s="172">
        <f>'3.0'!M15</f>
        <v>0</v>
      </c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64"/>
      <c r="AM37" s="138"/>
    </row>
    <row r="38" spans="1:39" ht="15.75" thickBot="1" x14ac:dyDescent="0.3">
      <c r="A38" s="229" t="s">
        <v>0</v>
      </c>
      <c r="B38" s="230"/>
      <c r="C38" s="230"/>
      <c r="D38" s="231"/>
      <c r="E38" s="179">
        <f>+E35+F36+F37</f>
        <v>0</v>
      </c>
      <c r="F38" s="180">
        <f t="shared" ref="F38:AK38" si="6">SUM(F11:F37)</f>
        <v>0</v>
      </c>
      <c r="G38" s="180">
        <f t="shared" si="6"/>
        <v>0</v>
      </c>
      <c r="H38" s="180">
        <f t="shared" si="6"/>
        <v>0</v>
      </c>
      <c r="I38" s="180">
        <f t="shared" si="6"/>
        <v>0</v>
      </c>
      <c r="J38" s="180">
        <f t="shared" si="6"/>
        <v>0</v>
      </c>
      <c r="K38" s="180">
        <f t="shared" si="6"/>
        <v>0</v>
      </c>
      <c r="L38" s="180">
        <f t="shared" si="6"/>
        <v>0</v>
      </c>
      <c r="M38" s="180"/>
      <c r="N38" s="180">
        <f>SUM(N11:N37)</f>
        <v>0</v>
      </c>
      <c r="O38" s="180">
        <f t="shared" si="6"/>
        <v>0</v>
      </c>
      <c r="P38" s="180">
        <f t="shared" si="6"/>
        <v>0</v>
      </c>
      <c r="Q38" s="180">
        <f t="shared" si="6"/>
        <v>0</v>
      </c>
      <c r="R38" s="180">
        <f t="shared" si="6"/>
        <v>0</v>
      </c>
      <c r="S38" s="180">
        <f t="shared" si="6"/>
        <v>0</v>
      </c>
      <c r="T38" s="180">
        <f t="shared" si="6"/>
        <v>0</v>
      </c>
      <c r="U38" s="180">
        <f t="shared" si="6"/>
        <v>0</v>
      </c>
      <c r="V38" s="180">
        <f t="shared" si="6"/>
        <v>0</v>
      </c>
      <c r="W38" s="180">
        <f t="shared" si="6"/>
        <v>0</v>
      </c>
      <c r="X38" s="180">
        <f t="shared" si="6"/>
        <v>0</v>
      </c>
      <c r="Y38" s="180">
        <f t="shared" si="6"/>
        <v>0</v>
      </c>
      <c r="Z38" s="180">
        <f t="shared" si="6"/>
        <v>0</v>
      </c>
      <c r="AA38" s="180">
        <f t="shared" si="6"/>
        <v>0</v>
      </c>
      <c r="AB38" s="180">
        <f t="shared" si="6"/>
        <v>0</v>
      </c>
      <c r="AC38" s="180">
        <f t="shared" si="6"/>
        <v>0</v>
      </c>
      <c r="AD38" s="180">
        <f t="shared" si="6"/>
        <v>0</v>
      </c>
      <c r="AE38" s="180">
        <f t="shared" si="6"/>
        <v>0</v>
      </c>
      <c r="AF38" s="180">
        <f t="shared" si="6"/>
        <v>0</v>
      </c>
      <c r="AG38" s="180">
        <f t="shared" si="6"/>
        <v>0</v>
      </c>
      <c r="AH38" s="180">
        <f t="shared" si="6"/>
        <v>0</v>
      </c>
      <c r="AI38" s="180">
        <f t="shared" si="6"/>
        <v>0</v>
      </c>
      <c r="AJ38" s="180">
        <f t="shared" si="6"/>
        <v>0</v>
      </c>
      <c r="AK38" s="180">
        <f t="shared" si="6"/>
        <v>0</v>
      </c>
      <c r="AL38" s="181"/>
      <c r="AM38" s="138"/>
    </row>
    <row r="39" spans="1:39" x14ac:dyDescent="0.2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8"/>
    </row>
    <row r="40" spans="1:39" x14ac:dyDescent="0.25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8"/>
    </row>
    <row r="41" spans="1:39" x14ac:dyDescent="0.25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8"/>
    </row>
    <row r="42" spans="1:39" ht="15.75" thickBot="1" x14ac:dyDescent="0.3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8"/>
    </row>
    <row r="43" spans="1:39" x14ac:dyDescent="0.25">
      <c r="A43" s="215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7"/>
      <c r="AM43" s="138"/>
    </row>
    <row r="44" spans="1:39" ht="23.25" x14ac:dyDescent="0.35">
      <c r="A44" s="250" t="s">
        <v>200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2"/>
      <c r="AM44" s="138"/>
    </row>
    <row r="45" spans="1:39" ht="23.25" x14ac:dyDescent="0.35">
      <c r="A45" s="191" t="s">
        <v>20</v>
      </c>
      <c r="B45" s="190"/>
      <c r="C45" s="192">
        <f>'4.1'!C44</f>
        <v>0</v>
      </c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3"/>
      <c r="AM45" s="138"/>
    </row>
    <row r="46" spans="1:39" ht="23.25" x14ac:dyDescent="0.35">
      <c r="A46" s="250" t="str">
        <f>'4.1'!A45:AL45</f>
        <v>OTHER BANK ACCOUNT / AUTRE COMPTE BANCAIRE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2"/>
      <c r="AM46" s="138"/>
    </row>
    <row r="47" spans="1:39" ht="23.25" x14ac:dyDescent="0.35">
      <c r="A47" s="194" t="s">
        <v>28</v>
      </c>
      <c r="B47" s="195"/>
      <c r="C47" s="195"/>
      <c r="D47" s="195">
        <f>+'9.1'!D46</f>
        <v>2020</v>
      </c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6"/>
      <c r="AM47" s="138"/>
    </row>
    <row r="48" spans="1:39" ht="23.25" x14ac:dyDescent="0.35">
      <c r="A48" s="194" t="s">
        <v>69</v>
      </c>
      <c r="B48" s="197"/>
      <c r="C48" s="197"/>
      <c r="D48" s="195">
        <f>+D47</f>
        <v>2020</v>
      </c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8"/>
      <c r="AM48" s="138"/>
    </row>
    <row r="49" spans="1:39" x14ac:dyDescent="0.25">
      <c r="A49" s="199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38" t="s">
        <v>61</v>
      </c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9"/>
      <c r="AM49" s="138"/>
    </row>
    <row r="50" spans="1:39" ht="90" x14ac:dyDescent="0.25">
      <c r="A50" s="201"/>
      <c r="B50" s="202" t="s">
        <v>17</v>
      </c>
      <c r="C50" s="202" t="s">
        <v>38</v>
      </c>
      <c r="D50" s="202" t="s">
        <v>18</v>
      </c>
      <c r="E50" s="202" t="s">
        <v>39</v>
      </c>
      <c r="F50" s="202" t="s">
        <v>40</v>
      </c>
      <c r="G50" s="202" t="str">
        <f>'9.1'!G48</f>
        <v>Transfers from General Bank Account / Transferts du Compte Bancaire Général</v>
      </c>
      <c r="H50" s="202" t="str">
        <f>H9</f>
        <v xml:space="preserve">Transfers from Investments / Transferts des Investissements </v>
      </c>
      <c r="I50" s="202" t="s">
        <v>41</v>
      </c>
      <c r="J50" s="202" t="s">
        <v>75</v>
      </c>
      <c r="K50" s="202" t="s">
        <v>42</v>
      </c>
      <c r="L50" s="202" t="s">
        <v>43</v>
      </c>
      <c r="M50" s="202" t="s">
        <v>44</v>
      </c>
      <c r="N50" s="202" t="s">
        <v>45</v>
      </c>
      <c r="O50" s="202" t="s">
        <v>46</v>
      </c>
      <c r="P50" s="202" t="s">
        <v>47</v>
      </c>
      <c r="Q50" s="202" t="str">
        <f>'4.1'!Q49</f>
        <v>Conferences &amp; Training / Conférences &amp; Formation</v>
      </c>
      <c r="R50" s="202" t="str">
        <f>'4.1'!R49</f>
        <v>Conventions &amp; Collective Bargaining / Conventions &amp; Négociation Collective</v>
      </c>
      <c r="S50" s="202" t="s">
        <v>48</v>
      </c>
      <c r="T50" s="202" t="s">
        <v>49</v>
      </c>
      <c r="U50" s="202" t="s">
        <v>50</v>
      </c>
      <c r="V50" s="202" t="s">
        <v>51</v>
      </c>
      <c r="W50" s="202" t="s">
        <v>52</v>
      </c>
      <c r="X50" s="202" t="s">
        <v>53</v>
      </c>
      <c r="Y50" s="202" t="s">
        <v>54</v>
      </c>
      <c r="Z50" s="202" t="s">
        <v>55</v>
      </c>
      <c r="AA50" s="202" t="s">
        <v>56</v>
      </c>
      <c r="AB50" s="202" t="s">
        <v>36</v>
      </c>
      <c r="AC50" s="202" t="s">
        <v>57</v>
      </c>
      <c r="AD50" s="202" t="s">
        <v>58</v>
      </c>
      <c r="AE50" s="202" t="s">
        <v>59</v>
      </c>
      <c r="AF50" s="202" t="str">
        <f>'4.1'!AF49</f>
        <v xml:space="preserve">Honorariums / Honoraires </v>
      </c>
      <c r="AG50" s="202" t="str">
        <f>'4.1'!AG49</f>
        <v>Loss of Wages / Pertes de Salaires</v>
      </c>
      <c r="AH50" s="202" t="str">
        <f>'4.1'!AH49</f>
        <v>Petty Cash Transfers / Transferts Petite Caisse</v>
      </c>
      <c r="AI50" s="202" t="str">
        <f>'4.1'!AI8</f>
        <v>Investment Transfers / Transferts Investissements</v>
      </c>
      <c r="AJ50" s="202" t="str">
        <f>'9.1'!AJ48</f>
        <v>Transfers to General Bank Account / Transferts au Compte Bancaire Général</v>
      </c>
      <c r="AK50" s="202" t="s">
        <v>43</v>
      </c>
      <c r="AL50" s="203" t="s">
        <v>60</v>
      </c>
      <c r="AM50" s="138"/>
    </row>
    <row r="51" spans="1:39" x14ac:dyDescent="0.25">
      <c r="A51" s="204"/>
      <c r="B51" s="205">
        <v>43647</v>
      </c>
      <c r="C51" s="206"/>
      <c r="D51" s="206" t="s">
        <v>62</v>
      </c>
      <c r="E51" s="208">
        <f>'9.1'!E67</f>
        <v>0</v>
      </c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12"/>
      <c r="AM51" s="138"/>
    </row>
    <row r="52" spans="1:39" x14ac:dyDescent="0.25">
      <c r="A52" s="204">
        <v>1</v>
      </c>
      <c r="B52" s="112"/>
      <c r="C52" s="103"/>
      <c r="D52" s="103"/>
      <c r="E52" s="208">
        <f t="shared" ref="E52:E66" si="7">+E51+F52-N52</f>
        <v>0</v>
      </c>
      <c r="F52" s="208">
        <f>SUM(H52:L52)</f>
        <v>0</v>
      </c>
      <c r="G52" s="208"/>
      <c r="H52" s="208"/>
      <c r="I52" s="105"/>
      <c r="J52" s="105"/>
      <c r="K52" s="105"/>
      <c r="L52" s="105"/>
      <c r="M52" s="105"/>
      <c r="N52" s="208">
        <f>SUM(O52:AK52)</f>
        <v>0</v>
      </c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29"/>
      <c r="AM52" s="138"/>
    </row>
    <row r="53" spans="1:39" x14ac:dyDescent="0.25">
      <c r="A53" s="204">
        <f>1+A52</f>
        <v>2</v>
      </c>
      <c r="B53" s="112"/>
      <c r="C53" s="103"/>
      <c r="D53" s="103"/>
      <c r="E53" s="208">
        <f t="shared" si="7"/>
        <v>0</v>
      </c>
      <c r="F53" s="208">
        <f t="shared" ref="F53:F65" si="8">SUM(H53:L53)</f>
        <v>0</v>
      </c>
      <c r="G53" s="208"/>
      <c r="H53" s="208"/>
      <c r="I53" s="105"/>
      <c r="J53" s="105"/>
      <c r="K53" s="105"/>
      <c r="L53" s="105"/>
      <c r="M53" s="105"/>
      <c r="N53" s="208">
        <f t="shared" ref="N53:N66" si="9">SUM(O53:AK53)</f>
        <v>0</v>
      </c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29"/>
      <c r="AM53" s="138"/>
    </row>
    <row r="54" spans="1:39" x14ac:dyDescent="0.25">
      <c r="A54" s="204">
        <f t="shared" ref="A54:A68" si="10">1+A53</f>
        <v>3</v>
      </c>
      <c r="B54" s="112"/>
      <c r="C54" s="103"/>
      <c r="D54" s="103"/>
      <c r="E54" s="208">
        <f t="shared" si="7"/>
        <v>0</v>
      </c>
      <c r="F54" s="208">
        <f t="shared" si="8"/>
        <v>0</v>
      </c>
      <c r="G54" s="208"/>
      <c r="H54" s="208"/>
      <c r="I54" s="105"/>
      <c r="J54" s="105"/>
      <c r="K54" s="105"/>
      <c r="L54" s="105"/>
      <c r="M54" s="105"/>
      <c r="N54" s="208">
        <f t="shared" si="9"/>
        <v>0</v>
      </c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29"/>
      <c r="AM54" s="138"/>
    </row>
    <row r="55" spans="1:39" x14ac:dyDescent="0.25">
      <c r="A55" s="204">
        <f t="shared" si="10"/>
        <v>4</v>
      </c>
      <c r="B55" s="112"/>
      <c r="C55" s="103"/>
      <c r="D55" s="103"/>
      <c r="E55" s="208">
        <f t="shared" si="7"/>
        <v>0</v>
      </c>
      <c r="F55" s="208">
        <f t="shared" si="8"/>
        <v>0</v>
      </c>
      <c r="G55" s="208"/>
      <c r="H55" s="208"/>
      <c r="I55" s="105"/>
      <c r="J55" s="105"/>
      <c r="K55" s="105"/>
      <c r="L55" s="105"/>
      <c r="M55" s="105"/>
      <c r="N55" s="208">
        <f t="shared" si="9"/>
        <v>0</v>
      </c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29"/>
      <c r="AM55" s="138"/>
    </row>
    <row r="56" spans="1:39" x14ac:dyDescent="0.25">
      <c r="A56" s="204">
        <f t="shared" si="10"/>
        <v>5</v>
      </c>
      <c r="B56" s="112"/>
      <c r="C56" s="103"/>
      <c r="D56" s="103"/>
      <c r="E56" s="208">
        <f t="shared" si="7"/>
        <v>0</v>
      </c>
      <c r="F56" s="208">
        <f t="shared" si="8"/>
        <v>0</v>
      </c>
      <c r="G56" s="208"/>
      <c r="H56" s="208"/>
      <c r="I56" s="105"/>
      <c r="J56" s="105"/>
      <c r="K56" s="105"/>
      <c r="L56" s="105"/>
      <c r="M56" s="105"/>
      <c r="N56" s="208">
        <f t="shared" si="9"/>
        <v>0</v>
      </c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29"/>
      <c r="AM56" s="138"/>
    </row>
    <row r="57" spans="1:39" x14ac:dyDescent="0.25">
      <c r="A57" s="204">
        <f t="shared" si="10"/>
        <v>6</v>
      </c>
      <c r="B57" s="112"/>
      <c r="C57" s="103"/>
      <c r="D57" s="103"/>
      <c r="E57" s="208">
        <f t="shared" si="7"/>
        <v>0</v>
      </c>
      <c r="F57" s="208">
        <f t="shared" si="8"/>
        <v>0</v>
      </c>
      <c r="G57" s="208"/>
      <c r="H57" s="208"/>
      <c r="I57" s="105"/>
      <c r="J57" s="105"/>
      <c r="K57" s="105"/>
      <c r="L57" s="105"/>
      <c r="M57" s="105"/>
      <c r="N57" s="208">
        <f t="shared" si="9"/>
        <v>0</v>
      </c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29"/>
      <c r="AM57" s="138"/>
    </row>
    <row r="58" spans="1:39" x14ac:dyDescent="0.25">
      <c r="A58" s="204">
        <f t="shared" si="10"/>
        <v>7</v>
      </c>
      <c r="B58" s="112"/>
      <c r="C58" s="103"/>
      <c r="D58" s="103"/>
      <c r="E58" s="208">
        <f t="shared" si="7"/>
        <v>0</v>
      </c>
      <c r="F58" s="208">
        <f t="shared" si="8"/>
        <v>0</v>
      </c>
      <c r="G58" s="208"/>
      <c r="H58" s="208"/>
      <c r="I58" s="105"/>
      <c r="J58" s="105"/>
      <c r="K58" s="105"/>
      <c r="L58" s="105"/>
      <c r="M58" s="105"/>
      <c r="N58" s="208">
        <f t="shared" si="9"/>
        <v>0</v>
      </c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29"/>
      <c r="AM58" s="138"/>
    </row>
    <row r="59" spans="1:39" x14ac:dyDescent="0.25">
      <c r="A59" s="204">
        <f t="shared" si="10"/>
        <v>8</v>
      </c>
      <c r="B59" s="112"/>
      <c r="C59" s="103"/>
      <c r="D59" s="103"/>
      <c r="E59" s="208">
        <f t="shared" si="7"/>
        <v>0</v>
      </c>
      <c r="F59" s="208">
        <f t="shared" si="8"/>
        <v>0</v>
      </c>
      <c r="G59" s="208"/>
      <c r="H59" s="208"/>
      <c r="I59" s="105"/>
      <c r="J59" s="105"/>
      <c r="K59" s="105"/>
      <c r="L59" s="105"/>
      <c r="M59" s="105"/>
      <c r="N59" s="208">
        <f t="shared" si="9"/>
        <v>0</v>
      </c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29"/>
      <c r="AM59" s="138"/>
    </row>
    <row r="60" spans="1:39" x14ac:dyDescent="0.25">
      <c r="A60" s="204">
        <f t="shared" si="10"/>
        <v>9</v>
      </c>
      <c r="B60" s="112"/>
      <c r="C60" s="103"/>
      <c r="D60" s="103"/>
      <c r="E60" s="208">
        <f t="shared" si="7"/>
        <v>0</v>
      </c>
      <c r="F60" s="208">
        <f t="shared" si="8"/>
        <v>0</v>
      </c>
      <c r="G60" s="208"/>
      <c r="H60" s="208"/>
      <c r="I60" s="105"/>
      <c r="J60" s="105"/>
      <c r="K60" s="105"/>
      <c r="L60" s="105"/>
      <c r="M60" s="105"/>
      <c r="N60" s="208">
        <f t="shared" si="9"/>
        <v>0</v>
      </c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29"/>
      <c r="AM60" s="138"/>
    </row>
    <row r="61" spans="1:39" x14ac:dyDescent="0.25">
      <c r="A61" s="204">
        <f t="shared" si="10"/>
        <v>10</v>
      </c>
      <c r="B61" s="112"/>
      <c r="C61" s="103"/>
      <c r="D61" s="103"/>
      <c r="E61" s="208">
        <f t="shared" si="7"/>
        <v>0</v>
      </c>
      <c r="F61" s="208">
        <f t="shared" si="8"/>
        <v>0</v>
      </c>
      <c r="G61" s="208"/>
      <c r="H61" s="208"/>
      <c r="I61" s="105"/>
      <c r="J61" s="105"/>
      <c r="K61" s="105"/>
      <c r="L61" s="105"/>
      <c r="M61" s="105"/>
      <c r="N61" s="208">
        <f t="shared" si="9"/>
        <v>0</v>
      </c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29"/>
      <c r="AM61" s="138"/>
    </row>
    <row r="62" spans="1:39" x14ac:dyDescent="0.25">
      <c r="A62" s="204">
        <f t="shared" si="10"/>
        <v>11</v>
      </c>
      <c r="B62" s="112"/>
      <c r="C62" s="103"/>
      <c r="D62" s="103"/>
      <c r="E62" s="208">
        <f t="shared" si="7"/>
        <v>0</v>
      </c>
      <c r="F62" s="208">
        <f t="shared" si="8"/>
        <v>0</v>
      </c>
      <c r="G62" s="208"/>
      <c r="H62" s="208"/>
      <c r="I62" s="105"/>
      <c r="J62" s="105"/>
      <c r="K62" s="105"/>
      <c r="L62" s="105"/>
      <c r="M62" s="105"/>
      <c r="N62" s="208">
        <f t="shared" si="9"/>
        <v>0</v>
      </c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29"/>
      <c r="AM62" s="138"/>
    </row>
    <row r="63" spans="1:39" x14ac:dyDescent="0.25">
      <c r="A63" s="204">
        <f t="shared" si="10"/>
        <v>12</v>
      </c>
      <c r="B63" s="112"/>
      <c r="C63" s="103"/>
      <c r="D63" s="121"/>
      <c r="E63" s="208">
        <f t="shared" si="7"/>
        <v>0</v>
      </c>
      <c r="F63" s="208">
        <f t="shared" si="8"/>
        <v>0</v>
      </c>
      <c r="G63" s="208"/>
      <c r="H63" s="208"/>
      <c r="I63" s="105"/>
      <c r="J63" s="105"/>
      <c r="K63" s="105"/>
      <c r="L63" s="105"/>
      <c r="M63" s="105"/>
      <c r="N63" s="208">
        <f t="shared" si="9"/>
        <v>0</v>
      </c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29"/>
      <c r="AM63" s="138"/>
    </row>
    <row r="64" spans="1:39" x14ac:dyDescent="0.25">
      <c r="A64" s="204">
        <f t="shared" si="10"/>
        <v>13</v>
      </c>
      <c r="B64" s="103"/>
      <c r="C64" s="103"/>
      <c r="D64" s="103"/>
      <c r="E64" s="208">
        <f t="shared" si="7"/>
        <v>0</v>
      </c>
      <c r="F64" s="208">
        <f t="shared" si="8"/>
        <v>0</v>
      </c>
      <c r="G64" s="208"/>
      <c r="H64" s="208"/>
      <c r="I64" s="105"/>
      <c r="J64" s="105"/>
      <c r="K64" s="105"/>
      <c r="L64" s="105"/>
      <c r="M64" s="105"/>
      <c r="N64" s="208">
        <f t="shared" si="9"/>
        <v>0</v>
      </c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29"/>
      <c r="AM64" s="138"/>
    </row>
    <row r="65" spans="1:39" x14ac:dyDescent="0.25">
      <c r="A65" s="204">
        <f t="shared" si="10"/>
        <v>14</v>
      </c>
      <c r="B65" s="103"/>
      <c r="C65" s="103"/>
      <c r="D65" s="103"/>
      <c r="E65" s="208">
        <f t="shared" si="7"/>
        <v>0</v>
      </c>
      <c r="F65" s="208">
        <f t="shared" si="8"/>
        <v>0</v>
      </c>
      <c r="G65" s="208"/>
      <c r="H65" s="208"/>
      <c r="I65" s="105"/>
      <c r="J65" s="105"/>
      <c r="K65" s="105"/>
      <c r="L65" s="105"/>
      <c r="M65" s="105"/>
      <c r="N65" s="208">
        <f t="shared" si="9"/>
        <v>0</v>
      </c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29"/>
      <c r="AM65" s="138"/>
    </row>
    <row r="66" spans="1:39" x14ac:dyDescent="0.25">
      <c r="A66" s="204">
        <f t="shared" si="10"/>
        <v>15</v>
      </c>
      <c r="B66" s="103"/>
      <c r="C66" s="103"/>
      <c r="D66" s="103"/>
      <c r="E66" s="208">
        <f t="shared" si="7"/>
        <v>0</v>
      </c>
      <c r="F66" s="208">
        <f>SUM(H66:L66)</f>
        <v>0</v>
      </c>
      <c r="G66" s="208"/>
      <c r="H66" s="208"/>
      <c r="I66" s="105"/>
      <c r="J66" s="105"/>
      <c r="K66" s="105"/>
      <c r="L66" s="105"/>
      <c r="M66" s="105"/>
      <c r="N66" s="208">
        <f t="shared" si="9"/>
        <v>0</v>
      </c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29"/>
      <c r="AM66" s="138"/>
    </row>
    <row r="67" spans="1:39" ht="31.5" customHeight="1" x14ac:dyDescent="0.25">
      <c r="A67" s="207">
        <f t="shared" si="10"/>
        <v>16</v>
      </c>
      <c r="B67" s="278" t="str">
        <f>'9.1'!B65:D65</f>
        <v>Month - Total Transfers from General Bank Account / Total des Transferts provenant du Compte Bancaire Général pour le Mois</v>
      </c>
      <c r="C67" s="279"/>
      <c r="D67" s="280"/>
      <c r="E67" s="209">
        <f>F67</f>
        <v>0</v>
      </c>
      <c r="F67" s="209">
        <f>G67</f>
        <v>0</v>
      </c>
      <c r="G67" s="209">
        <f>AJ38</f>
        <v>0</v>
      </c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12"/>
      <c r="AM67" s="138"/>
    </row>
    <row r="68" spans="1:39" ht="30" customHeight="1" x14ac:dyDescent="0.25">
      <c r="A68" s="207">
        <f t="shared" si="10"/>
        <v>17</v>
      </c>
      <c r="B68" s="232" t="str">
        <f>B37</f>
        <v>Month - Total Transfers from Investment / Total des Transferts provenant des Investissements pour le Mois</v>
      </c>
      <c r="C68" s="276"/>
      <c r="D68" s="277"/>
      <c r="E68" s="209">
        <f>F68</f>
        <v>0</v>
      </c>
      <c r="F68" s="209">
        <f>H68</f>
        <v>0</v>
      </c>
      <c r="G68" s="209"/>
      <c r="H68" s="209">
        <f>'3.0'!N15</f>
        <v>0</v>
      </c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12"/>
      <c r="AM68" s="138"/>
    </row>
    <row r="69" spans="1:39" ht="15.75" thickBot="1" x14ac:dyDescent="0.3">
      <c r="A69" s="235" t="s">
        <v>0</v>
      </c>
      <c r="B69" s="236"/>
      <c r="C69" s="236"/>
      <c r="D69" s="237"/>
      <c r="E69" s="210">
        <f>+E66+F67+F68</f>
        <v>0</v>
      </c>
      <c r="F69" s="211">
        <f t="shared" ref="F69:AK69" si="11">SUM(F52:F68)</f>
        <v>0</v>
      </c>
      <c r="G69" s="211">
        <f t="shared" si="11"/>
        <v>0</v>
      </c>
      <c r="H69" s="211">
        <f t="shared" si="11"/>
        <v>0</v>
      </c>
      <c r="I69" s="211">
        <f t="shared" si="11"/>
        <v>0</v>
      </c>
      <c r="J69" s="211">
        <f t="shared" si="11"/>
        <v>0</v>
      </c>
      <c r="K69" s="211">
        <f>SUM(K52:K68)</f>
        <v>0</v>
      </c>
      <c r="L69" s="211">
        <f t="shared" si="11"/>
        <v>0</v>
      </c>
      <c r="M69" s="211"/>
      <c r="N69" s="211">
        <f t="shared" si="11"/>
        <v>0</v>
      </c>
      <c r="O69" s="211">
        <f t="shared" si="11"/>
        <v>0</v>
      </c>
      <c r="P69" s="211">
        <f t="shared" si="11"/>
        <v>0</v>
      </c>
      <c r="Q69" s="211">
        <f t="shared" si="11"/>
        <v>0</v>
      </c>
      <c r="R69" s="211">
        <f t="shared" si="11"/>
        <v>0</v>
      </c>
      <c r="S69" s="211">
        <f t="shared" si="11"/>
        <v>0</v>
      </c>
      <c r="T69" s="211">
        <f t="shared" si="11"/>
        <v>0</v>
      </c>
      <c r="U69" s="211">
        <f t="shared" si="11"/>
        <v>0</v>
      </c>
      <c r="V69" s="211">
        <f t="shared" si="11"/>
        <v>0</v>
      </c>
      <c r="W69" s="211">
        <f t="shared" si="11"/>
        <v>0</v>
      </c>
      <c r="X69" s="211">
        <f t="shared" si="11"/>
        <v>0</v>
      </c>
      <c r="Y69" s="211">
        <f t="shared" si="11"/>
        <v>0</v>
      </c>
      <c r="Z69" s="211">
        <f t="shared" si="11"/>
        <v>0</v>
      </c>
      <c r="AA69" s="211">
        <f t="shared" si="11"/>
        <v>0</v>
      </c>
      <c r="AB69" s="211">
        <f t="shared" si="11"/>
        <v>0</v>
      </c>
      <c r="AC69" s="211">
        <f t="shared" si="11"/>
        <v>0</v>
      </c>
      <c r="AD69" s="211">
        <f t="shared" si="11"/>
        <v>0</v>
      </c>
      <c r="AE69" s="211">
        <f t="shared" si="11"/>
        <v>0</v>
      </c>
      <c r="AF69" s="211">
        <f t="shared" si="11"/>
        <v>0</v>
      </c>
      <c r="AG69" s="211">
        <f t="shared" si="11"/>
        <v>0</v>
      </c>
      <c r="AH69" s="211">
        <f t="shared" si="11"/>
        <v>0</v>
      </c>
      <c r="AI69" s="211">
        <f t="shared" si="11"/>
        <v>0</v>
      </c>
      <c r="AJ69" s="211">
        <f t="shared" si="11"/>
        <v>0</v>
      </c>
      <c r="AK69" s="211">
        <f t="shared" si="11"/>
        <v>0</v>
      </c>
      <c r="AL69" s="213"/>
      <c r="AM69" s="138"/>
    </row>
    <row r="70" spans="1:39" x14ac:dyDescent="0.25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8"/>
    </row>
    <row r="71" spans="1:39" x14ac:dyDescent="0.25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8"/>
    </row>
    <row r="72" spans="1:39" x14ac:dyDescent="0.25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8"/>
    </row>
  </sheetData>
  <sheetProtection algorithmName="SHA-512" hashValue="z/b4ImgjYZd2vdkZEzDcy6u4r46AeIJpn9mgOJj73htiXxWcpCeZmXwFrWnYLgZEYZ7mp3igfbBR4L8o0h8LdA==" saltValue="sridvd8Yfn0rDuQtSPpX7w==" spinCount="100000" sheet="1" objects="1" scenarios="1" formatColumns="0" formatRows="0" selectLockedCells="1"/>
  <mergeCells count="12">
    <mergeCell ref="A3:AL3"/>
    <mergeCell ref="A44:AL44"/>
    <mergeCell ref="A46:AL46"/>
    <mergeCell ref="B37:D37"/>
    <mergeCell ref="A38:D38"/>
    <mergeCell ref="B68:D68"/>
    <mergeCell ref="A69:D69"/>
    <mergeCell ref="O49:AL49"/>
    <mergeCell ref="A5:AL5"/>
    <mergeCell ref="O8:AL8"/>
    <mergeCell ref="B36:D36"/>
    <mergeCell ref="B67:D67"/>
  </mergeCells>
  <pageMargins left="0.7" right="0.7" top="0.75" bottom="0.75" header="0.3" footer="0.3"/>
  <pageSetup paperSize="5" scale="60" orientation="landscape" r:id="rId1"/>
  <rowBreaks count="1" manualBreakCount="1">
    <brk id="40" max="16383" man="1"/>
  </rowBreaks>
  <ignoredErrors>
    <ignoredError sqref="B36 B67" unlockedFormula="1"/>
    <ignoredError sqref="F36 F6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>
      <selection activeCell="D8" sqref="D8"/>
    </sheetView>
  </sheetViews>
  <sheetFormatPr defaultColWidth="9.140625" defaultRowHeight="15" x14ac:dyDescent="0.25"/>
  <cols>
    <col min="1" max="1" width="2.85546875" customWidth="1"/>
    <col min="2" max="2" width="16.7109375" customWidth="1"/>
    <col min="3" max="3" width="33.42578125" customWidth="1"/>
    <col min="4" max="4" width="12.85546875" customWidth="1"/>
    <col min="5" max="6" width="11.85546875" customWidth="1"/>
    <col min="7" max="7" width="13.28515625" customWidth="1"/>
    <col min="8" max="8" width="11.85546875" customWidth="1"/>
    <col min="9" max="9" width="17.28515625" customWidth="1"/>
    <col min="10" max="10" width="11.85546875" customWidth="1"/>
    <col min="11" max="11" width="20.7109375" customWidth="1"/>
    <col min="12" max="12" width="15.5703125" customWidth="1"/>
    <col min="13" max="13" width="13.42578125" customWidth="1"/>
    <col min="14" max="14" width="13.7109375" customWidth="1"/>
    <col min="15" max="15" width="16.140625" customWidth="1"/>
    <col min="16" max="16" width="10.42578125" customWidth="1"/>
    <col min="17" max="17" width="24.7109375" customWidth="1"/>
  </cols>
  <sheetData>
    <row r="1" spans="1:21" x14ac:dyDescent="0.2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1" s="1" customFormat="1" ht="23.25" x14ac:dyDescent="0.35">
      <c r="A2" s="226" t="s">
        <v>200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139"/>
      <c r="S2" s="139"/>
    </row>
    <row r="3" spans="1:21" s="1" customFormat="1" ht="23.25" x14ac:dyDescent="0.35">
      <c r="A3" s="140" t="s">
        <v>20</v>
      </c>
      <c r="B3" s="140"/>
      <c r="C3" s="141">
        <f>'Legend - Légende'!B3</f>
        <v>0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39"/>
      <c r="S3" s="139"/>
    </row>
    <row r="4" spans="1:21" s="1" customFormat="1" ht="23.25" x14ac:dyDescent="0.35">
      <c r="A4" s="226" t="s">
        <v>144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139"/>
      <c r="S4" s="139"/>
    </row>
    <row r="5" spans="1:21" s="1" customFormat="1" ht="23.25" x14ac:dyDescent="0.35">
      <c r="A5" s="142" t="s">
        <v>120</v>
      </c>
      <c r="B5" s="142"/>
      <c r="C5" s="142">
        <f>'Legend - Légende'!B5</f>
        <v>2020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39"/>
      <c r="S5" s="139"/>
    </row>
    <row r="6" spans="1:21" ht="14.25" customHeight="1" x14ac:dyDescent="0.25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227"/>
      <c r="P6" s="227"/>
      <c r="Q6" s="227"/>
      <c r="R6" s="138"/>
      <c r="S6" s="138"/>
    </row>
    <row r="7" spans="1:21" s="36" customFormat="1" ht="101.25" customHeight="1" x14ac:dyDescent="0.25">
      <c r="A7" s="144"/>
      <c r="B7" s="144" t="s">
        <v>121</v>
      </c>
      <c r="C7" s="144" t="s">
        <v>18</v>
      </c>
      <c r="D7" s="144" t="s">
        <v>145</v>
      </c>
      <c r="E7" s="144" t="s">
        <v>40</v>
      </c>
      <c r="F7" s="144" t="str">
        <f>'2.0'!F7</f>
        <v>General Account Transfers / Transferts du Compte Général</v>
      </c>
      <c r="G7" s="144" t="str">
        <f>'2.0'!G7</f>
        <v>Other Bank Account Transfers / Transferts du Autre Compte Bancaire</v>
      </c>
      <c r="H7" s="144" t="s">
        <v>146</v>
      </c>
      <c r="I7" s="144" t="s">
        <v>165</v>
      </c>
      <c r="J7" s="144" t="s">
        <v>43</v>
      </c>
      <c r="K7" s="144" t="s">
        <v>44</v>
      </c>
      <c r="L7" s="144" t="s">
        <v>45</v>
      </c>
      <c r="M7" s="144" t="s">
        <v>168</v>
      </c>
      <c r="N7" s="144" t="s">
        <v>197</v>
      </c>
      <c r="O7" s="144" t="s">
        <v>167</v>
      </c>
      <c r="P7" s="144" t="s">
        <v>43</v>
      </c>
      <c r="Q7" s="144" t="s">
        <v>60</v>
      </c>
      <c r="R7" s="145"/>
      <c r="S7" s="145"/>
    </row>
    <row r="8" spans="1:21" x14ac:dyDescent="0.25">
      <c r="A8" s="146"/>
      <c r="B8" s="147"/>
      <c r="C8" s="146" t="s">
        <v>62</v>
      </c>
      <c r="D8" s="104">
        <v>0</v>
      </c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6"/>
      <c r="R8" s="138"/>
      <c r="S8" s="138"/>
    </row>
    <row r="9" spans="1:21" x14ac:dyDescent="0.25">
      <c r="A9" s="146">
        <v>1</v>
      </c>
      <c r="B9" s="149" t="s">
        <v>125</v>
      </c>
      <c r="C9" s="103"/>
      <c r="D9" s="148">
        <f t="shared" ref="D9:D20" si="0">+D8+E9-L9</f>
        <v>0</v>
      </c>
      <c r="E9" s="148">
        <f>SUM(F9:J9)</f>
        <v>0</v>
      </c>
      <c r="F9" s="148">
        <f>'4.1'!AI37</f>
        <v>0</v>
      </c>
      <c r="G9" s="148">
        <f>'4.1'!AI68</f>
        <v>0</v>
      </c>
      <c r="H9" s="105"/>
      <c r="I9" s="105"/>
      <c r="J9" s="105"/>
      <c r="K9" s="105"/>
      <c r="L9" s="148">
        <f>SUM(M9:P9)</f>
        <v>0</v>
      </c>
      <c r="M9" s="104"/>
      <c r="N9" s="104"/>
      <c r="O9" s="104"/>
      <c r="P9" s="104"/>
      <c r="Q9" s="103"/>
      <c r="R9" s="138"/>
      <c r="S9" s="138"/>
    </row>
    <row r="10" spans="1:21" x14ac:dyDescent="0.25">
      <c r="A10" s="146">
        <f>1+A9</f>
        <v>2</v>
      </c>
      <c r="B10" s="149" t="s">
        <v>126</v>
      </c>
      <c r="C10" s="103"/>
      <c r="D10" s="148">
        <f t="shared" si="0"/>
        <v>0</v>
      </c>
      <c r="E10" s="148">
        <f t="shared" ref="E10:E19" si="1">SUM(F10:J10)</f>
        <v>0</v>
      </c>
      <c r="F10" s="148">
        <f>'5.1'!AI37</f>
        <v>0</v>
      </c>
      <c r="G10" s="148">
        <f>'5.1'!AI67</f>
        <v>0</v>
      </c>
      <c r="H10" s="105"/>
      <c r="I10" s="105"/>
      <c r="J10" s="105"/>
      <c r="K10" s="105"/>
      <c r="L10" s="148">
        <f t="shared" ref="L10:L19" si="2">SUM(M10:P10)</f>
        <v>0</v>
      </c>
      <c r="M10" s="104"/>
      <c r="N10" s="104"/>
      <c r="O10" s="104"/>
      <c r="P10" s="104"/>
      <c r="Q10" s="103"/>
      <c r="R10" s="138"/>
      <c r="S10" s="138"/>
    </row>
    <row r="11" spans="1:21" x14ac:dyDescent="0.25">
      <c r="A11" s="146">
        <f t="shared" ref="A11:A20" si="3">1+A10</f>
        <v>3</v>
      </c>
      <c r="B11" s="149" t="s">
        <v>127</v>
      </c>
      <c r="C11" s="103"/>
      <c r="D11" s="148">
        <f t="shared" si="0"/>
        <v>0</v>
      </c>
      <c r="E11" s="148">
        <f t="shared" si="1"/>
        <v>0</v>
      </c>
      <c r="F11" s="148">
        <f>'6.1'!AI37</f>
        <v>0</v>
      </c>
      <c r="G11" s="148">
        <f>'6.1'!AI67</f>
        <v>0</v>
      </c>
      <c r="H11" s="105"/>
      <c r="I11" s="105"/>
      <c r="J11" s="105"/>
      <c r="K11" s="105"/>
      <c r="L11" s="148">
        <f t="shared" si="2"/>
        <v>0</v>
      </c>
      <c r="M11" s="104"/>
      <c r="N11" s="104"/>
      <c r="O11" s="104"/>
      <c r="P11" s="104"/>
      <c r="Q11" s="103"/>
      <c r="R11" s="138"/>
      <c r="S11" s="138"/>
    </row>
    <row r="12" spans="1:21" x14ac:dyDescent="0.25">
      <c r="A12" s="146">
        <f t="shared" si="3"/>
        <v>4</v>
      </c>
      <c r="B12" s="149" t="s">
        <v>128</v>
      </c>
      <c r="C12" s="103"/>
      <c r="D12" s="148">
        <f t="shared" si="0"/>
        <v>0</v>
      </c>
      <c r="E12" s="148">
        <f t="shared" si="1"/>
        <v>0</v>
      </c>
      <c r="F12" s="148">
        <f>'7.1'!AI37</f>
        <v>0</v>
      </c>
      <c r="G12" s="148">
        <f>'7.1'!AI67</f>
        <v>0</v>
      </c>
      <c r="H12" s="105"/>
      <c r="I12" s="105"/>
      <c r="J12" s="105"/>
      <c r="K12" s="105"/>
      <c r="L12" s="148">
        <f t="shared" si="2"/>
        <v>0</v>
      </c>
      <c r="M12" s="104"/>
      <c r="N12" s="104"/>
      <c r="O12" s="104"/>
      <c r="P12" s="104"/>
      <c r="Q12" s="103"/>
      <c r="R12" s="138"/>
      <c r="S12" s="138"/>
    </row>
    <row r="13" spans="1:21" x14ac:dyDescent="0.25">
      <c r="A13" s="146">
        <f t="shared" si="3"/>
        <v>5</v>
      </c>
      <c r="B13" s="149" t="s">
        <v>129</v>
      </c>
      <c r="C13" s="103"/>
      <c r="D13" s="148">
        <f t="shared" si="0"/>
        <v>0</v>
      </c>
      <c r="E13" s="148">
        <f t="shared" si="1"/>
        <v>0</v>
      </c>
      <c r="F13" s="148">
        <f>'8.1'!AI37</f>
        <v>0</v>
      </c>
      <c r="G13" s="148">
        <f>'8.1'!AI67</f>
        <v>0</v>
      </c>
      <c r="H13" s="105"/>
      <c r="I13" s="105"/>
      <c r="J13" s="105"/>
      <c r="K13" s="105"/>
      <c r="L13" s="148">
        <f t="shared" si="2"/>
        <v>0</v>
      </c>
      <c r="M13" s="104"/>
      <c r="N13" s="104"/>
      <c r="O13" s="104"/>
      <c r="P13" s="104"/>
      <c r="Q13" s="103"/>
      <c r="R13" s="138"/>
      <c r="S13" s="138"/>
    </row>
    <row r="14" spans="1:21" x14ac:dyDescent="0.25">
      <c r="A14" s="146">
        <f t="shared" si="3"/>
        <v>6</v>
      </c>
      <c r="B14" s="149" t="s">
        <v>130</v>
      </c>
      <c r="C14" s="103"/>
      <c r="D14" s="148">
        <f t="shared" si="0"/>
        <v>0</v>
      </c>
      <c r="E14" s="148">
        <f t="shared" si="1"/>
        <v>0</v>
      </c>
      <c r="F14" s="148">
        <f>'9.1'!AI37</f>
        <v>0</v>
      </c>
      <c r="G14" s="148">
        <f>'9.1'!AI67</f>
        <v>0</v>
      </c>
      <c r="H14" s="105"/>
      <c r="I14" s="105"/>
      <c r="J14" s="105"/>
      <c r="K14" s="105"/>
      <c r="L14" s="148">
        <f t="shared" si="2"/>
        <v>0</v>
      </c>
      <c r="M14" s="104"/>
      <c r="N14" s="104"/>
      <c r="O14" s="104"/>
      <c r="P14" s="104"/>
      <c r="Q14" s="103"/>
      <c r="R14" s="138"/>
      <c r="S14" s="138"/>
    </row>
    <row r="15" spans="1:21" x14ac:dyDescent="0.25">
      <c r="A15" s="146">
        <f t="shared" si="3"/>
        <v>7</v>
      </c>
      <c r="B15" s="149" t="s">
        <v>131</v>
      </c>
      <c r="C15" s="103"/>
      <c r="D15" s="148">
        <f t="shared" si="0"/>
        <v>0</v>
      </c>
      <c r="E15" s="148">
        <f t="shared" si="1"/>
        <v>0</v>
      </c>
      <c r="F15" s="148">
        <f>'10.1'!AI38</f>
        <v>0</v>
      </c>
      <c r="G15" s="148">
        <f>'10.1'!AI69</f>
        <v>0</v>
      </c>
      <c r="H15" s="105"/>
      <c r="I15" s="105"/>
      <c r="J15" s="105"/>
      <c r="K15" s="105"/>
      <c r="L15" s="148">
        <f t="shared" si="2"/>
        <v>0</v>
      </c>
      <c r="M15" s="104"/>
      <c r="N15" s="104"/>
      <c r="O15" s="104"/>
      <c r="P15" s="104"/>
      <c r="Q15" s="103"/>
      <c r="R15" s="138"/>
      <c r="S15" s="138"/>
    </row>
    <row r="16" spans="1:21" x14ac:dyDescent="0.25">
      <c r="A16" s="146">
        <f t="shared" si="3"/>
        <v>8</v>
      </c>
      <c r="B16" s="149" t="s">
        <v>132</v>
      </c>
      <c r="C16" s="103"/>
      <c r="D16" s="148">
        <f t="shared" si="0"/>
        <v>0</v>
      </c>
      <c r="E16" s="148">
        <f t="shared" si="1"/>
        <v>0</v>
      </c>
      <c r="F16" s="148">
        <f>'11.1'!AI38</f>
        <v>0</v>
      </c>
      <c r="G16" s="148">
        <f>'11.1'!AI69</f>
        <v>0</v>
      </c>
      <c r="H16" s="105"/>
      <c r="I16" s="105"/>
      <c r="J16" s="105"/>
      <c r="K16" s="105"/>
      <c r="L16" s="148">
        <f t="shared" si="2"/>
        <v>0</v>
      </c>
      <c r="M16" s="104"/>
      <c r="N16" s="104"/>
      <c r="O16" s="104"/>
      <c r="P16" s="104"/>
      <c r="Q16" s="103"/>
      <c r="R16" s="138"/>
      <c r="S16" s="138"/>
    </row>
    <row r="17" spans="1:33" x14ac:dyDescent="0.25">
      <c r="A17" s="146">
        <f t="shared" si="3"/>
        <v>9</v>
      </c>
      <c r="B17" s="149" t="s">
        <v>133</v>
      </c>
      <c r="C17" s="103"/>
      <c r="D17" s="148">
        <f t="shared" si="0"/>
        <v>0</v>
      </c>
      <c r="E17" s="148">
        <f t="shared" si="1"/>
        <v>0</v>
      </c>
      <c r="F17" s="148">
        <f>'12.1'!AI38</f>
        <v>0</v>
      </c>
      <c r="G17" s="148">
        <f>'12.1'!AI69</f>
        <v>0</v>
      </c>
      <c r="H17" s="105"/>
      <c r="I17" s="105"/>
      <c r="J17" s="105"/>
      <c r="K17" s="105"/>
      <c r="L17" s="148">
        <f t="shared" si="2"/>
        <v>0</v>
      </c>
      <c r="M17" s="104"/>
      <c r="N17" s="104"/>
      <c r="O17" s="104"/>
      <c r="P17" s="104"/>
      <c r="Q17" s="103"/>
      <c r="R17" s="138"/>
      <c r="S17" s="138"/>
    </row>
    <row r="18" spans="1:33" x14ac:dyDescent="0.25">
      <c r="A18" s="146">
        <f t="shared" si="3"/>
        <v>10</v>
      </c>
      <c r="B18" s="149" t="s">
        <v>134</v>
      </c>
      <c r="C18" s="103"/>
      <c r="D18" s="148">
        <f t="shared" si="0"/>
        <v>0</v>
      </c>
      <c r="E18" s="148">
        <f t="shared" si="1"/>
        <v>0</v>
      </c>
      <c r="F18" s="148">
        <f>'13.1'!AI38</f>
        <v>0</v>
      </c>
      <c r="G18" s="148">
        <f>'13.1'!AI69</f>
        <v>0</v>
      </c>
      <c r="H18" s="105"/>
      <c r="I18" s="105"/>
      <c r="J18" s="105"/>
      <c r="K18" s="105"/>
      <c r="L18" s="148">
        <f t="shared" si="2"/>
        <v>0</v>
      </c>
      <c r="M18" s="104"/>
      <c r="N18" s="104"/>
      <c r="O18" s="104"/>
      <c r="P18" s="104"/>
      <c r="Q18" s="103"/>
      <c r="R18" s="138"/>
      <c r="S18" s="138"/>
    </row>
    <row r="19" spans="1:33" x14ac:dyDescent="0.25">
      <c r="A19" s="146">
        <f t="shared" si="3"/>
        <v>11</v>
      </c>
      <c r="B19" s="149" t="s">
        <v>135</v>
      </c>
      <c r="C19" s="103"/>
      <c r="D19" s="148">
        <f t="shared" si="0"/>
        <v>0</v>
      </c>
      <c r="E19" s="148">
        <f t="shared" si="1"/>
        <v>0</v>
      </c>
      <c r="F19" s="148">
        <f>'14.1'!AI38</f>
        <v>0</v>
      </c>
      <c r="G19" s="148">
        <f>'14.1'!AI69</f>
        <v>0</v>
      </c>
      <c r="H19" s="105"/>
      <c r="I19" s="105"/>
      <c r="J19" s="105"/>
      <c r="K19" s="105"/>
      <c r="L19" s="148">
        <f t="shared" si="2"/>
        <v>0</v>
      </c>
      <c r="M19" s="104"/>
      <c r="N19" s="104"/>
      <c r="O19" s="104"/>
      <c r="P19" s="104"/>
      <c r="Q19" s="103"/>
      <c r="R19" s="138"/>
      <c r="S19" s="138"/>
    </row>
    <row r="20" spans="1:33" x14ac:dyDescent="0.25">
      <c r="A20" s="146">
        <f t="shared" si="3"/>
        <v>12</v>
      </c>
      <c r="B20" s="149" t="s">
        <v>136</v>
      </c>
      <c r="C20" s="103"/>
      <c r="D20" s="148">
        <f t="shared" si="0"/>
        <v>0</v>
      </c>
      <c r="E20" s="148">
        <f>SUM(F20:J20)</f>
        <v>0</v>
      </c>
      <c r="F20" s="148">
        <f>'15.1'!AI38</f>
        <v>0</v>
      </c>
      <c r="G20" s="148">
        <f>'15.1'!AI69</f>
        <v>0</v>
      </c>
      <c r="H20" s="105"/>
      <c r="I20" s="105"/>
      <c r="J20" s="105"/>
      <c r="K20" s="105"/>
      <c r="L20" s="148">
        <f>SUM(M20:P20)</f>
        <v>0</v>
      </c>
      <c r="M20" s="104"/>
      <c r="N20" s="104"/>
      <c r="O20" s="104"/>
      <c r="P20" s="104"/>
      <c r="Q20" s="103"/>
      <c r="R20" s="138"/>
      <c r="S20" s="138"/>
    </row>
    <row r="21" spans="1:33" s="3" customFormat="1" ht="15.75" thickBot="1" x14ac:dyDescent="0.3">
      <c r="A21" s="224" t="s">
        <v>0</v>
      </c>
      <c r="B21" s="228"/>
      <c r="C21" s="225"/>
      <c r="D21" s="131">
        <f>+D20</f>
        <v>0</v>
      </c>
      <c r="E21" s="132">
        <f>SUM(E9:E20)</f>
        <v>0</v>
      </c>
      <c r="F21" s="132">
        <f t="shared" ref="F21:G21" si="4">SUM(F9:F20)</f>
        <v>0</v>
      </c>
      <c r="G21" s="132">
        <f t="shared" si="4"/>
        <v>0</v>
      </c>
      <c r="H21" s="132">
        <f t="shared" ref="H21:P21" si="5">SUM(H9:H20)</f>
        <v>0</v>
      </c>
      <c r="I21" s="132">
        <f t="shared" si="5"/>
        <v>0</v>
      </c>
      <c r="J21" s="132">
        <f t="shared" si="5"/>
        <v>0</v>
      </c>
      <c r="K21" s="132">
        <f t="shared" si="5"/>
        <v>0</v>
      </c>
      <c r="L21" s="132">
        <f t="shared" si="5"/>
        <v>0</v>
      </c>
      <c r="M21" s="132">
        <f t="shared" si="5"/>
        <v>0</v>
      </c>
      <c r="N21" s="132">
        <f t="shared" si="5"/>
        <v>0</v>
      </c>
      <c r="O21" s="132">
        <f t="shared" si="5"/>
        <v>0</v>
      </c>
      <c r="P21" s="132">
        <f t="shared" si="5"/>
        <v>0</v>
      </c>
      <c r="Q21" s="130"/>
      <c r="R21" s="150"/>
      <c r="S21" s="150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</row>
    <row r="22" spans="1:33" ht="15.75" thickTop="1" x14ac:dyDescent="0.25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53"/>
      <c r="S22" s="153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</row>
    <row r="23" spans="1:33" x14ac:dyDescent="0.25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</row>
    <row r="24" spans="1:33" x14ac:dyDescent="0.25">
      <c r="A24" s="133"/>
      <c r="B24" s="133"/>
      <c r="C24" s="133"/>
      <c r="D24" s="133"/>
      <c r="E24" s="136"/>
      <c r="F24" s="136"/>
      <c r="G24" s="136"/>
      <c r="H24" s="136"/>
      <c r="I24" s="136"/>
      <c r="J24" s="136"/>
      <c r="K24" s="133"/>
      <c r="L24" s="133"/>
      <c r="M24" s="133"/>
      <c r="N24" s="133"/>
      <c r="O24" s="133"/>
      <c r="P24" s="133"/>
      <c r="Q24" s="133"/>
      <c r="R24" s="133"/>
      <c r="S24" s="133"/>
    </row>
    <row r="25" spans="1:33" x14ac:dyDescent="0.25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</row>
    <row r="26" spans="1:33" x14ac:dyDescent="0.25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</row>
    <row r="27" spans="1:33" ht="23.25" x14ac:dyDescent="0.35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2"/>
      <c r="S27" s="138"/>
    </row>
    <row r="28" spans="1:33" ht="23.25" x14ac:dyDescent="0.35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2"/>
      <c r="S28" s="138"/>
    </row>
    <row r="29" spans="1:33" ht="23.25" x14ac:dyDescent="0.3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50"/>
    </row>
    <row r="30" spans="1:33" ht="23.25" x14ac:dyDescent="0.35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8"/>
      <c r="N30" s="108"/>
      <c r="O30" s="107"/>
      <c r="P30" s="107"/>
      <c r="Q30" s="107"/>
      <c r="R30" s="50"/>
    </row>
    <row r="31" spans="1:33" ht="23.25" x14ac:dyDescent="0.35">
      <c r="A31" s="107"/>
      <c r="B31" s="49"/>
      <c r="C31" s="107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0"/>
    </row>
    <row r="32" spans="1:33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106"/>
      <c r="P32" s="106"/>
      <c r="Q32" s="106"/>
      <c r="R32" s="50"/>
    </row>
    <row r="33" spans="1:18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0"/>
    </row>
    <row r="34" spans="1:18" x14ac:dyDescent="0.25">
      <c r="A34" s="50"/>
      <c r="B34" s="52"/>
      <c r="C34" s="50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50"/>
      <c r="R34" s="50"/>
    </row>
    <row r="35" spans="1:18" x14ac:dyDescent="0.25">
      <c r="A35" s="50"/>
      <c r="B35" s="52"/>
      <c r="C35" s="50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50"/>
      <c r="R35" s="50"/>
    </row>
    <row r="36" spans="1:18" x14ac:dyDescent="0.25">
      <c r="A36" s="50"/>
      <c r="B36" s="52"/>
      <c r="C36" s="50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50"/>
      <c r="R36" s="50"/>
    </row>
    <row r="37" spans="1:18" x14ac:dyDescent="0.25">
      <c r="A37" s="50"/>
      <c r="B37" s="52"/>
      <c r="C37" s="50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50"/>
      <c r="R37" s="50"/>
    </row>
    <row r="38" spans="1:18" x14ac:dyDescent="0.25">
      <c r="A38" s="50"/>
      <c r="B38" s="52"/>
      <c r="C38" s="50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50"/>
      <c r="R38" s="50"/>
    </row>
    <row r="39" spans="1:18" x14ac:dyDescent="0.25">
      <c r="A39" s="50"/>
      <c r="B39" s="52"/>
      <c r="C39" s="50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50"/>
      <c r="R39" s="50"/>
    </row>
    <row r="40" spans="1:18" x14ac:dyDescent="0.25">
      <c r="A40" s="50"/>
      <c r="B40" s="52"/>
      <c r="C40" s="50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50"/>
      <c r="R40" s="50"/>
    </row>
    <row r="41" spans="1:18" x14ac:dyDescent="0.25">
      <c r="A41" s="50"/>
      <c r="B41" s="52"/>
      <c r="C41" s="50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50"/>
      <c r="R41" s="50"/>
    </row>
    <row r="42" spans="1:18" x14ac:dyDescent="0.25">
      <c r="A42" s="50"/>
      <c r="B42" s="52"/>
      <c r="C42" s="50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50"/>
      <c r="R42" s="50"/>
    </row>
    <row r="43" spans="1:18" x14ac:dyDescent="0.25">
      <c r="A43" s="50"/>
      <c r="B43" s="52"/>
      <c r="C43" s="50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50"/>
      <c r="R43" s="50"/>
    </row>
    <row r="44" spans="1:18" x14ac:dyDescent="0.25">
      <c r="A44" s="50"/>
      <c r="B44" s="52"/>
      <c r="C44" s="5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50"/>
      <c r="R44" s="50"/>
    </row>
    <row r="45" spans="1:18" x14ac:dyDescent="0.25">
      <c r="A45" s="50"/>
      <c r="B45" s="52"/>
      <c r="C45" s="5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50"/>
      <c r="R45" s="50"/>
    </row>
    <row r="46" spans="1:18" x14ac:dyDescent="0.25">
      <c r="A46" s="50"/>
      <c r="B46" s="52"/>
      <c r="C46" s="5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50"/>
      <c r="R46" s="50"/>
    </row>
    <row r="47" spans="1:18" x14ac:dyDescent="0.25">
      <c r="A47" s="50"/>
      <c r="B47" s="52"/>
      <c r="C47" s="50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50"/>
      <c r="R47" s="50"/>
    </row>
    <row r="48" spans="1:18" x14ac:dyDescent="0.25">
      <c r="A48" s="50"/>
      <c r="B48" s="52"/>
      <c r="C48" s="50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50"/>
      <c r="R48" s="50"/>
    </row>
    <row r="49" spans="1:18" x14ac:dyDescent="0.25">
      <c r="A49" s="50"/>
      <c r="B49" s="52"/>
      <c r="C49" s="50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50"/>
      <c r="R49" s="50"/>
    </row>
    <row r="50" spans="1:18" x14ac:dyDescent="0.25">
      <c r="A50" s="53"/>
      <c r="B50" s="53"/>
      <c r="C50" s="53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3"/>
      <c r="R50" s="50"/>
    </row>
    <row r="51" spans="1:18" x14ac:dyDescent="0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</row>
    <row r="52" spans="1:18" x14ac:dyDescent="0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</row>
  </sheetData>
  <sheetProtection algorithmName="SHA-512" hashValue="I3btzkfRLjIMjNw2o7TUrR96bMQlcFflFnssa5LiJqvsJILtCZQb3cTEozltEVtMP7Nc3TytgcJYUchtyuAJxg==" saltValue="P2dJO1zxRsEdNkEUX1rz6w==" spinCount="100000" sheet="1" objects="1" scenarios="1" formatColumns="0" formatRows="0" selectLockedCells="1"/>
  <mergeCells count="4">
    <mergeCell ref="A2:Q2"/>
    <mergeCell ref="A4:Q4"/>
    <mergeCell ref="O6:Q6"/>
    <mergeCell ref="A21:C21"/>
  </mergeCells>
  <pageMargins left="0.7" right="0.7" top="0.75" bottom="0.75" header="0.3" footer="0.3"/>
  <pageSetup paperSize="5" scale="7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5"/>
  <sheetViews>
    <sheetView workbookViewId="0">
      <selection activeCell="G9" sqref="G9"/>
    </sheetView>
  </sheetViews>
  <sheetFormatPr defaultColWidth="11.42578125" defaultRowHeight="15" x14ac:dyDescent="0.25"/>
  <cols>
    <col min="1" max="1" width="16.140625" customWidth="1"/>
    <col min="2" max="2" width="11" customWidth="1"/>
    <col min="3" max="3" width="23.7109375" customWidth="1"/>
    <col min="4" max="4" width="10.28515625" customWidth="1"/>
    <col min="5" max="5" width="14.5703125" customWidth="1"/>
    <col min="6" max="6" width="9.85546875" customWidth="1"/>
    <col min="7" max="7" width="14.85546875" customWidth="1"/>
  </cols>
  <sheetData>
    <row r="2" spans="1:25" ht="23.25" x14ac:dyDescent="0.35">
      <c r="A2" s="34" t="s">
        <v>200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23.25" x14ac:dyDescent="0.35">
      <c r="A3" s="17" t="s">
        <v>20</v>
      </c>
      <c r="B3" s="25">
        <f>+'9.2'!B3</f>
        <v>0</v>
      </c>
      <c r="C3" s="34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3.25" x14ac:dyDescent="0.35">
      <c r="A4" s="34" t="str">
        <f>'4.2'!A4</f>
        <v>BANK RECONCILIATION / CONCILIATION BANCAIRE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23.25" x14ac:dyDescent="0.35">
      <c r="A5" s="34" t="s">
        <v>28</v>
      </c>
      <c r="B5" s="34"/>
      <c r="C5" s="34">
        <f>+'9.2'!C5</f>
        <v>2020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ht="23.25" x14ac:dyDescent="0.35">
      <c r="A6" s="34" t="s">
        <v>69</v>
      </c>
      <c r="C6" s="34">
        <f>+C5</f>
        <v>2020</v>
      </c>
      <c r="D6" s="34"/>
    </row>
    <row r="8" spans="1:25" ht="18.75" x14ac:dyDescent="0.3">
      <c r="B8" s="1"/>
      <c r="C8" s="1"/>
    </row>
    <row r="9" spans="1:25" ht="50.25" customHeight="1" x14ac:dyDescent="0.25">
      <c r="B9" s="262" t="s">
        <v>110</v>
      </c>
      <c r="C9" s="275"/>
      <c r="D9" s="275"/>
      <c r="E9" s="43"/>
      <c r="F9" s="4"/>
      <c r="G9" s="114"/>
    </row>
    <row r="10" spans="1:25" x14ac:dyDescent="0.25">
      <c r="F10" s="4"/>
      <c r="G10" s="4"/>
    </row>
    <row r="11" spans="1:25" ht="30" x14ac:dyDescent="0.25">
      <c r="B11" s="262" t="s">
        <v>106</v>
      </c>
      <c r="C11" s="262"/>
      <c r="D11" s="40"/>
      <c r="E11" s="41" t="s">
        <v>107</v>
      </c>
      <c r="F11" s="42" t="s">
        <v>108</v>
      </c>
      <c r="G11" s="4"/>
    </row>
    <row r="12" spans="1:25" x14ac:dyDescent="0.25">
      <c r="B12" s="263" t="s">
        <v>109</v>
      </c>
      <c r="C12" s="263"/>
      <c r="D12" s="35"/>
      <c r="E12" s="115"/>
      <c r="F12" s="116"/>
      <c r="G12" s="4"/>
    </row>
    <row r="13" spans="1:25" x14ac:dyDescent="0.25">
      <c r="B13" s="263"/>
      <c r="C13" s="263"/>
      <c r="D13" s="35"/>
      <c r="E13" s="117"/>
      <c r="F13" s="118"/>
      <c r="G13" s="4"/>
    </row>
    <row r="14" spans="1:25" x14ac:dyDescent="0.25">
      <c r="B14" s="263"/>
      <c r="C14" s="263"/>
      <c r="D14" s="35"/>
      <c r="E14" s="117"/>
      <c r="F14" s="118"/>
      <c r="G14" s="4"/>
    </row>
    <row r="15" spans="1:25" x14ac:dyDescent="0.25">
      <c r="B15" s="263"/>
      <c r="C15" s="263"/>
      <c r="D15" s="35"/>
      <c r="E15" s="117"/>
      <c r="F15" s="118"/>
      <c r="G15" s="4"/>
    </row>
    <row r="16" spans="1:25" x14ac:dyDescent="0.25">
      <c r="B16" s="263"/>
      <c r="C16" s="263"/>
      <c r="D16" s="35"/>
      <c r="E16" s="117"/>
      <c r="F16" s="118"/>
      <c r="G16" s="4"/>
    </row>
    <row r="17" spans="2:7" x14ac:dyDescent="0.25">
      <c r="B17" s="263"/>
      <c r="C17" s="263"/>
      <c r="D17" s="35"/>
      <c r="E17" s="117"/>
      <c r="F17" s="118"/>
      <c r="G17" s="4"/>
    </row>
    <row r="18" spans="2:7" x14ac:dyDescent="0.25">
      <c r="B18" s="263"/>
      <c r="C18" s="263"/>
      <c r="D18" s="35"/>
      <c r="E18" s="117"/>
      <c r="F18" s="118"/>
      <c r="G18" s="4"/>
    </row>
    <row r="19" spans="2:7" x14ac:dyDescent="0.25">
      <c r="B19" s="263"/>
      <c r="C19" s="263"/>
      <c r="D19" s="35"/>
      <c r="E19" s="117"/>
      <c r="F19" s="118"/>
      <c r="G19" s="4"/>
    </row>
    <row r="20" spans="2:7" x14ac:dyDescent="0.25">
      <c r="B20" s="263"/>
      <c r="C20" s="263"/>
      <c r="D20" s="35"/>
      <c r="E20" s="117"/>
      <c r="F20" s="118"/>
      <c r="G20" s="4"/>
    </row>
    <row r="21" spans="2:7" x14ac:dyDescent="0.25">
      <c r="B21" s="263"/>
      <c r="C21" s="263"/>
      <c r="D21" s="35"/>
      <c r="E21" s="119"/>
      <c r="F21" s="120"/>
      <c r="G21" s="4"/>
    </row>
    <row r="22" spans="2:7" x14ac:dyDescent="0.25">
      <c r="F22" s="4">
        <f>SUM(F12:F21)</f>
        <v>0</v>
      </c>
      <c r="G22" s="4">
        <f>-F22</f>
        <v>0</v>
      </c>
    </row>
    <row r="23" spans="2:7" x14ac:dyDescent="0.25">
      <c r="F23" s="4"/>
      <c r="G23" s="4"/>
    </row>
    <row r="24" spans="2:7" ht="30" x14ac:dyDescent="0.25">
      <c r="B24" s="262" t="s">
        <v>111</v>
      </c>
      <c r="C24" s="262"/>
      <c r="D24" s="2"/>
      <c r="E24" s="15" t="s">
        <v>19</v>
      </c>
      <c r="F24" s="42" t="s">
        <v>108</v>
      </c>
      <c r="G24" s="4"/>
    </row>
    <row r="25" spans="2:7" x14ac:dyDescent="0.25">
      <c r="B25" s="263" t="s">
        <v>109</v>
      </c>
      <c r="C25" s="263"/>
      <c r="D25" s="35"/>
      <c r="E25" s="115"/>
      <c r="F25" s="116"/>
      <c r="G25" s="4"/>
    </row>
    <row r="26" spans="2:7" x14ac:dyDescent="0.25">
      <c r="B26" s="263"/>
      <c r="C26" s="263"/>
      <c r="D26" s="35"/>
      <c r="E26" s="117"/>
      <c r="F26" s="118"/>
      <c r="G26" s="4"/>
    </row>
    <row r="27" spans="2:7" x14ac:dyDescent="0.25">
      <c r="B27" s="263"/>
      <c r="C27" s="263"/>
      <c r="D27" s="35"/>
      <c r="E27" s="117"/>
      <c r="F27" s="118"/>
      <c r="G27" s="4"/>
    </row>
    <row r="28" spans="2:7" x14ac:dyDescent="0.25">
      <c r="B28" s="263"/>
      <c r="C28" s="263"/>
      <c r="D28" s="35"/>
      <c r="E28" s="117"/>
      <c r="F28" s="118"/>
      <c r="G28" s="4"/>
    </row>
    <row r="29" spans="2:7" x14ac:dyDescent="0.25">
      <c r="B29" s="263"/>
      <c r="C29" s="263"/>
      <c r="D29" s="35"/>
      <c r="E29" s="117"/>
      <c r="F29" s="118"/>
      <c r="G29" s="4"/>
    </row>
    <row r="30" spans="2:7" x14ac:dyDescent="0.25">
      <c r="B30" s="263"/>
      <c r="C30" s="263"/>
      <c r="D30" s="35"/>
      <c r="E30" s="117"/>
      <c r="F30" s="118"/>
      <c r="G30" s="4"/>
    </row>
    <row r="31" spans="2:7" x14ac:dyDescent="0.25">
      <c r="B31" s="263"/>
      <c r="C31" s="263"/>
      <c r="D31" s="35"/>
      <c r="E31" s="117"/>
      <c r="F31" s="118"/>
      <c r="G31" s="4"/>
    </row>
    <row r="32" spans="2:7" x14ac:dyDescent="0.25">
      <c r="B32" s="263"/>
      <c r="C32" s="263"/>
      <c r="D32" s="35"/>
      <c r="E32" s="119"/>
      <c r="F32" s="120"/>
      <c r="G32" s="4"/>
    </row>
    <row r="33" spans="1:8" x14ac:dyDescent="0.25">
      <c r="F33" s="4">
        <f>SUM(F25:F32)</f>
        <v>0</v>
      </c>
      <c r="G33" s="4">
        <f>+F33</f>
        <v>0</v>
      </c>
    </row>
    <row r="34" spans="1:8" x14ac:dyDescent="0.25">
      <c r="F34" s="4"/>
      <c r="G34" s="7"/>
    </row>
    <row r="35" spans="1:8" x14ac:dyDescent="0.25">
      <c r="F35" s="4"/>
      <c r="G35" s="4"/>
    </row>
    <row r="36" spans="1:8" ht="36" customHeight="1" thickBot="1" x14ac:dyDescent="0.3">
      <c r="B36" s="262" t="s">
        <v>112</v>
      </c>
      <c r="C36" s="262"/>
      <c r="D36" s="262"/>
      <c r="F36" s="4"/>
      <c r="G36" s="6">
        <f>+G9+G22+G33</f>
        <v>0</v>
      </c>
    </row>
    <row r="37" spans="1:8" ht="15.75" thickTop="1" x14ac:dyDescent="0.25">
      <c r="F37" s="4"/>
      <c r="G37" s="4"/>
    </row>
    <row r="38" spans="1:8" ht="33" customHeight="1" thickBot="1" x14ac:dyDescent="0.3">
      <c r="B38" s="262" t="s">
        <v>113</v>
      </c>
      <c r="C38" s="262"/>
      <c r="D38" s="262"/>
      <c r="F38" s="4"/>
      <c r="G38" s="6">
        <f>+'10.1'!E38</f>
        <v>0</v>
      </c>
    </row>
    <row r="39" spans="1:8" ht="15.75" thickTop="1" x14ac:dyDescent="0.25">
      <c r="F39" s="4"/>
      <c r="G39" s="4"/>
    </row>
    <row r="40" spans="1:8" ht="30.75" customHeight="1" thickBot="1" x14ac:dyDescent="0.3">
      <c r="B40" s="262" t="s">
        <v>114</v>
      </c>
      <c r="C40" s="262"/>
      <c r="D40" s="262"/>
      <c r="E40" s="2"/>
      <c r="F40" s="5"/>
      <c r="G40" s="6">
        <f>+G36-G38</f>
        <v>0</v>
      </c>
    </row>
    <row r="41" spans="1:8" ht="15.75" thickTop="1" x14ac:dyDescent="0.25"/>
    <row r="44" spans="1:8" x14ac:dyDescent="0.25">
      <c r="A44" s="59"/>
      <c r="B44" s="26"/>
      <c r="C44" s="26"/>
      <c r="D44" s="26"/>
      <c r="E44" s="26"/>
      <c r="F44" s="26"/>
      <c r="G44" s="26"/>
      <c r="H44" s="26"/>
    </row>
    <row r="45" spans="1:8" x14ac:dyDescent="0.25">
      <c r="A45" s="59"/>
      <c r="B45" s="59"/>
      <c r="C45" s="26"/>
      <c r="D45" s="26"/>
      <c r="E45" s="26"/>
      <c r="F45" s="59"/>
      <c r="G45" s="26"/>
      <c r="H45" s="26"/>
    </row>
  </sheetData>
  <sheetProtection algorithmName="SHA-512" hashValue="awHF0FtV/w1TRbPHp3YO0+r1SYSUiXkO5+O4mtPcUz5JJPAZKmbV5KBQqpK1L4Q+tQjBBnj/VLHQtW/U8JKkOQ==" saltValue="iGQ5AA0oRFdY0lCb4CfUWA==" spinCount="100000" sheet="1" objects="1" scenarios="1" formatColumns="0" formatRows="0" selectLockedCells="1"/>
  <mergeCells count="8">
    <mergeCell ref="B36:D36"/>
    <mergeCell ref="B38:D38"/>
    <mergeCell ref="B40:D40"/>
    <mergeCell ref="B9:D9"/>
    <mergeCell ref="B11:C11"/>
    <mergeCell ref="B12:C21"/>
    <mergeCell ref="B24:C24"/>
    <mergeCell ref="B25:C32"/>
  </mergeCells>
  <pageMargins left="0.7" right="0.7" top="0.75" bottom="0.75" header="0.3" footer="0.3"/>
  <pageSetup scale="8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workbookViewId="0">
      <selection activeCell="G9" sqref="G9"/>
    </sheetView>
  </sheetViews>
  <sheetFormatPr defaultColWidth="11.42578125" defaultRowHeight="15" x14ac:dyDescent="0.25"/>
  <cols>
    <col min="1" max="1" width="16.140625" customWidth="1"/>
    <col min="2" max="2" width="11" customWidth="1"/>
    <col min="3" max="3" width="23.7109375" customWidth="1"/>
    <col min="4" max="4" width="10.28515625" customWidth="1"/>
    <col min="5" max="5" width="14.5703125" customWidth="1"/>
    <col min="6" max="6" width="12.42578125" customWidth="1"/>
    <col min="7" max="7" width="14.85546875" customWidth="1"/>
  </cols>
  <sheetData>
    <row r="2" spans="1:25" ht="23.25" x14ac:dyDescent="0.35">
      <c r="A2" s="45" t="s">
        <v>200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23.25" x14ac:dyDescent="0.35">
      <c r="A3" s="17" t="s">
        <v>20</v>
      </c>
      <c r="B3" s="25">
        <f>+'9.2'!B3</f>
        <v>0</v>
      </c>
      <c r="C3" s="45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45.75" customHeight="1" x14ac:dyDescent="0.35">
      <c r="A4" s="265" t="str">
        <f>'4.3'!A4</f>
        <v>BANK RECONCILIATION - OTHER BANK ACCOUNT / CONCILIATION BANCAIRE - AUTRE COMPTE BANCAIRE</v>
      </c>
      <c r="B4" s="265"/>
      <c r="C4" s="265"/>
      <c r="D4" s="265"/>
      <c r="E4" s="265"/>
      <c r="F4" s="265"/>
      <c r="G4" s="26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ht="23.25" x14ac:dyDescent="0.35">
      <c r="A5" s="45" t="s">
        <v>28</v>
      </c>
      <c r="B5" s="45"/>
      <c r="C5" s="45">
        <f>+'9.2'!C5</f>
        <v>2020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ht="23.25" x14ac:dyDescent="0.35">
      <c r="A6" s="45" t="s">
        <v>69</v>
      </c>
      <c r="C6" s="45">
        <f>+C5</f>
        <v>2020</v>
      </c>
      <c r="D6" s="45"/>
    </row>
    <row r="8" spans="1:25" ht="18.75" x14ac:dyDescent="0.3">
      <c r="B8" s="1"/>
      <c r="C8" s="1"/>
    </row>
    <row r="9" spans="1:25" ht="50.25" customHeight="1" x14ac:dyDescent="0.25">
      <c r="B9" s="262" t="s">
        <v>110</v>
      </c>
      <c r="C9" s="275"/>
      <c r="D9" s="275"/>
      <c r="E9" s="44"/>
      <c r="F9" s="4"/>
      <c r="G9" s="114"/>
    </row>
    <row r="10" spans="1:25" x14ac:dyDescent="0.25">
      <c r="F10" s="4"/>
      <c r="G10" s="4"/>
    </row>
    <row r="11" spans="1:25" ht="30" x14ac:dyDescent="0.25">
      <c r="B11" s="262" t="s">
        <v>106</v>
      </c>
      <c r="C11" s="262"/>
      <c r="D11" s="40"/>
      <c r="E11" s="41" t="s">
        <v>107</v>
      </c>
      <c r="F11" s="42" t="s">
        <v>108</v>
      </c>
      <c r="G11" s="4"/>
    </row>
    <row r="12" spans="1:25" x14ac:dyDescent="0.25">
      <c r="B12" s="263" t="s">
        <v>109</v>
      </c>
      <c r="C12" s="263"/>
      <c r="D12" s="35"/>
      <c r="E12" s="115"/>
      <c r="F12" s="116"/>
      <c r="G12" s="4"/>
    </row>
    <row r="13" spans="1:25" x14ac:dyDescent="0.25">
      <c r="B13" s="263"/>
      <c r="C13" s="263"/>
      <c r="D13" s="35"/>
      <c r="E13" s="117"/>
      <c r="F13" s="118"/>
      <c r="G13" s="4"/>
    </row>
    <row r="14" spans="1:25" x14ac:dyDescent="0.25">
      <c r="B14" s="263"/>
      <c r="C14" s="263"/>
      <c r="D14" s="35"/>
      <c r="E14" s="117"/>
      <c r="F14" s="118"/>
      <c r="G14" s="4"/>
    </row>
    <row r="15" spans="1:25" x14ac:dyDescent="0.25">
      <c r="B15" s="263"/>
      <c r="C15" s="263"/>
      <c r="D15" s="35"/>
      <c r="E15" s="117"/>
      <c r="F15" s="118"/>
      <c r="G15" s="4"/>
    </row>
    <row r="16" spans="1:25" x14ac:dyDescent="0.25">
      <c r="B16" s="263"/>
      <c r="C16" s="263"/>
      <c r="D16" s="35"/>
      <c r="E16" s="117"/>
      <c r="F16" s="118"/>
      <c r="G16" s="4"/>
    </row>
    <row r="17" spans="2:7" x14ac:dyDescent="0.25">
      <c r="B17" s="263"/>
      <c r="C17" s="263"/>
      <c r="D17" s="35"/>
      <c r="E17" s="117"/>
      <c r="F17" s="118"/>
      <c r="G17" s="4"/>
    </row>
    <row r="18" spans="2:7" x14ac:dyDescent="0.25">
      <c r="B18" s="263"/>
      <c r="C18" s="263"/>
      <c r="D18" s="35"/>
      <c r="E18" s="117"/>
      <c r="F18" s="118"/>
      <c r="G18" s="4"/>
    </row>
    <row r="19" spans="2:7" x14ac:dyDescent="0.25">
      <c r="B19" s="263"/>
      <c r="C19" s="263"/>
      <c r="D19" s="35"/>
      <c r="E19" s="117"/>
      <c r="F19" s="118"/>
      <c r="G19" s="4"/>
    </row>
    <row r="20" spans="2:7" x14ac:dyDescent="0.25">
      <c r="B20" s="263"/>
      <c r="C20" s="263"/>
      <c r="D20" s="35"/>
      <c r="E20" s="117"/>
      <c r="F20" s="118"/>
      <c r="G20" s="4"/>
    </row>
    <row r="21" spans="2:7" x14ac:dyDescent="0.25">
      <c r="B21" s="263"/>
      <c r="C21" s="263"/>
      <c r="D21" s="35"/>
      <c r="E21" s="119"/>
      <c r="F21" s="120"/>
      <c r="G21" s="4"/>
    </row>
    <row r="22" spans="2:7" x14ac:dyDescent="0.25">
      <c r="F22" s="4">
        <f>SUM(F12:F21)</f>
        <v>0</v>
      </c>
      <c r="G22" s="4">
        <f>-F22</f>
        <v>0</v>
      </c>
    </row>
    <row r="23" spans="2:7" x14ac:dyDescent="0.25">
      <c r="F23" s="4"/>
      <c r="G23" s="4"/>
    </row>
    <row r="24" spans="2:7" ht="30" x14ac:dyDescent="0.25">
      <c r="B24" s="262" t="s">
        <v>111</v>
      </c>
      <c r="C24" s="262"/>
      <c r="D24" s="2"/>
      <c r="E24" s="15" t="s">
        <v>19</v>
      </c>
      <c r="F24" s="42" t="s">
        <v>108</v>
      </c>
      <c r="G24" s="4"/>
    </row>
    <row r="25" spans="2:7" x14ac:dyDescent="0.25">
      <c r="B25" s="263" t="s">
        <v>109</v>
      </c>
      <c r="C25" s="263"/>
      <c r="D25" s="35"/>
      <c r="E25" s="115"/>
      <c r="F25" s="116"/>
      <c r="G25" s="4"/>
    </row>
    <row r="26" spans="2:7" x14ac:dyDescent="0.25">
      <c r="B26" s="263"/>
      <c r="C26" s="263"/>
      <c r="D26" s="35"/>
      <c r="E26" s="117"/>
      <c r="F26" s="118"/>
      <c r="G26" s="4"/>
    </row>
    <row r="27" spans="2:7" x14ac:dyDescent="0.25">
      <c r="B27" s="263"/>
      <c r="C27" s="263"/>
      <c r="D27" s="35"/>
      <c r="E27" s="117"/>
      <c r="F27" s="118"/>
      <c r="G27" s="4"/>
    </row>
    <row r="28" spans="2:7" x14ac:dyDescent="0.25">
      <c r="B28" s="263"/>
      <c r="C28" s="263"/>
      <c r="D28" s="35"/>
      <c r="E28" s="117"/>
      <c r="F28" s="118"/>
      <c r="G28" s="4"/>
    </row>
    <row r="29" spans="2:7" x14ac:dyDescent="0.25">
      <c r="B29" s="263"/>
      <c r="C29" s="263"/>
      <c r="D29" s="35"/>
      <c r="E29" s="117"/>
      <c r="F29" s="118"/>
      <c r="G29" s="4"/>
    </row>
    <row r="30" spans="2:7" x14ac:dyDescent="0.25">
      <c r="B30" s="263"/>
      <c r="C30" s="263"/>
      <c r="D30" s="35"/>
      <c r="E30" s="117"/>
      <c r="F30" s="118"/>
      <c r="G30" s="4"/>
    </row>
    <row r="31" spans="2:7" x14ac:dyDescent="0.25">
      <c r="B31" s="263"/>
      <c r="C31" s="263"/>
      <c r="D31" s="35"/>
      <c r="E31" s="117"/>
      <c r="F31" s="118"/>
      <c r="G31" s="4"/>
    </row>
    <row r="32" spans="2:7" x14ac:dyDescent="0.25">
      <c r="B32" s="263"/>
      <c r="C32" s="263"/>
      <c r="D32" s="35"/>
      <c r="E32" s="119"/>
      <c r="F32" s="120"/>
      <c r="G32" s="4"/>
    </row>
    <row r="33" spans="1:8" x14ac:dyDescent="0.25">
      <c r="F33" s="4">
        <f>SUM(F25:F32)</f>
        <v>0</v>
      </c>
      <c r="G33" s="4">
        <f>+F33</f>
        <v>0</v>
      </c>
    </row>
    <row r="34" spans="1:8" x14ac:dyDescent="0.25">
      <c r="F34" s="4"/>
      <c r="G34" s="7"/>
    </row>
    <row r="35" spans="1:8" x14ac:dyDescent="0.25">
      <c r="F35" s="4"/>
      <c r="G35" s="4"/>
    </row>
    <row r="36" spans="1:8" ht="32.25" customHeight="1" thickBot="1" x14ac:dyDescent="0.3">
      <c r="B36" s="262" t="s">
        <v>112</v>
      </c>
      <c r="C36" s="262"/>
      <c r="D36" s="262"/>
      <c r="F36" s="4"/>
      <c r="G36" s="6">
        <f>+G9+G22+G33</f>
        <v>0</v>
      </c>
    </row>
    <row r="37" spans="1:8" ht="15.75" thickTop="1" x14ac:dyDescent="0.25">
      <c r="F37" s="4"/>
      <c r="G37" s="4"/>
    </row>
    <row r="38" spans="1:8" ht="31.5" customHeight="1" thickBot="1" x14ac:dyDescent="0.3">
      <c r="B38" s="262" t="s">
        <v>113</v>
      </c>
      <c r="C38" s="262"/>
      <c r="D38" s="262"/>
      <c r="F38" s="4"/>
      <c r="G38" s="6">
        <f>'10.1'!E69</f>
        <v>0</v>
      </c>
    </row>
    <row r="39" spans="1:8" ht="15.75" thickTop="1" x14ac:dyDescent="0.25">
      <c r="F39" s="4"/>
      <c r="G39" s="4"/>
    </row>
    <row r="40" spans="1:8" ht="32.25" customHeight="1" thickBot="1" x14ac:dyDescent="0.3">
      <c r="B40" s="262" t="s">
        <v>114</v>
      </c>
      <c r="C40" s="262"/>
      <c r="D40" s="262"/>
      <c r="E40" s="2"/>
      <c r="F40" s="5"/>
      <c r="G40" s="6">
        <f>+G36-G38</f>
        <v>0</v>
      </c>
    </row>
    <row r="41" spans="1:8" ht="15.75" thickTop="1" x14ac:dyDescent="0.25"/>
    <row r="44" spans="1:8" x14ac:dyDescent="0.25">
      <c r="A44" s="59"/>
      <c r="B44" s="26"/>
      <c r="C44" s="26"/>
      <c r="D44" s="26"/>
      <c r="E44" s="26"/>
      <c r="F44" s="26"/>
      <c r="G44" s="26"/>
      <c r="H44" s="26"/>
    </row>
    <row r="45" spans="1:8" x14ac:dyDescent="0.25">
      <c r="A45" s="59"/>
      <c r="B45" s="59"/>
      <c r="C45" s="26"/>
      <c r="D45" s="26"/>
      <c r="E45" s="26"/>
      <c r="F45" s="59"/>
      <c r="G45" s="26"/>
      <c r="H45" s="26"/>
    </row>
    <row r="46" spans="1:8" x14ac:dyDescent="0.25">
      <c r="A46" s="26"/>
      <c r="B46" s="26"/>
      <c r="C46" s="26"/>
      <c r="D46" s="26"/>
      <c r="E46" s="26"/>
      <c r="F46" s="26"/>
      <c r="G46" s="26"/>
      <c r="H46" s="26"/>
    </row>
  </sheetData>
  <sheetProtection algorithmName="SHA-512" hashValue="h0+qgFDRIvvYBTXftvUy149YE7NIoPRdmq8uAmRgm7hjyvO+rSA73zx7ezSeG9ZWCoPzkHlIKXB6CFK2a4wYQQ==" saltValue="T5q3CVNc/2kXkYvpOrNNgQ==" spinCount="100000" sheet="1" objects="1" scenarios="1" formatColumns="0" formatRows="0" selectLockedCells="1"/>
  <mergeCells count="9">
    <mergeCell ref="A4:G4"/>
    <mergeCell ref="B38:D38"/>
    <mergeCell ref="B40:D40"/>
    <mergeCell ref="B9:D9"/>
    <mergeCell ref="B11:C11"/>
    <mergeCell ref="B12:C21"/>
    <mergeCell ref="B24:C24"/>
    <mergeCell ref="B25:C32"/>
    <mergeCell ref="B36:D36"/>
  </mergeCells>
  <pageMargins left="0.7" right="0.7" top="0.75" bottom="0.75" header="0.3" footer="0.3"/>
  <pageSetup scale="7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workbookViewId="0"/>
  </sheetViews>
  <sheetFormatPr defaultColWidth="11.42578125" defaultRowHeight="15" x14ac:dyDescent="0.25"/>
  <cols>
    <col min="1" max="1" width="17.140625" customWidth="1"/>
    <col min="2" max="2" width="10.28515625" customWidth="1"/>
    <col min="3" max="3" width="9.5703125" customWidth="1"/>
    <col min="4" max="4" width="19.28515625" customWidth="1"/>
    <col min="6" max="6" width="16" customWidth="1"/>
    <col min="7" max="7" width="13.7109375" customWidth="1"/>
    <col min="8" max="8" width="19.140625" bestFit="1" customWidth="1"/>
  </cols>
  <sheetData>
    <row r="1" spans="1:28" ht="23.25" x14ac:dyDescent="0.35">
      <c r="A1" s="17" t="s">
        <v>200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23.25" x14ac:dyDescent="0.35">
      <c r="A2" s="17" t="s">
        <v>20</v>
      </c>
      <c r="B2" s="34">
        <f>+'9.4'!B2</f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8" ht="23.25" x14ac:dyDescent="0.35">
      <c r="A3" s="17" t="s">
        <v>76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8" ht="23.25" x14ac:dyDescent="0.35">
      <c r="A4" s="34" t="s">
        <v>28</v>
      </c>
      <c r="B4" s="34"/>
      <c r="C4" s="34">
        <f>+'9.4'!C4</f>
        <v>2020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8" ht="23.25" x14ac:dyDescent="0.35">
      <c r="A5" s="34" t="s">
        <v>69</v>
      </c>
      <c r="C5" s="34">
        <f>+C4</f>
        <v>2020</v>
      </c>
      <c r="D5" s="34"/>
    </row>
    <row r="6" spans="1:28" x14ac:dyDescent="0.25">
      <c r="G6" s="268" t="s">
        <v>78</v>
      </c>
      <c r="H6" s="268" t="s">
        <v>100</v>
      </c>
    </row>
    <row r="7" spans="1:28" ht="69" customHeight="1" x14ac:dyDescent="0.25">
      <c r="G7" s="269"/>
      <c r="H7" s="269"/>
    </row>
    <row r="8" spans="1:28" ht="21" x14ac:dyDescent="0.35">
      <c r="B8" s="9" t="s">
        <v>79</v>
      </c>
    </row>
    <row r="10" spans="1:28" ht="18.75" x14ac:dyDescent="0.3">
      <c r="B10" s="10" t="s">
        <v>41</v>
      </c>
      <c r="C10" s="10"/>
      <c r="D10" s="10"/>
      <c r="E10" s="10"/>
      <c r="F10" s="10"/>
      <c r="G10" s="11">
        <f>('10.1'!I38)+(+'10.1'!I69)</f>
        <v>0</v>
      </c>
      <c r="H10" s="11">
        <f>+G10+'9.4'!H10</f>
        <v>0</v>
      </c>
    </row>
    <row r="11" spans="1:28" ht="18.75" x14ac:dyDescent="0.3">
      <c r="B11" s="10" t="s">
        <v>80</v>
      </c>
      <c r="C11" s="10"/>
      <c r="D11" s="10"/>
      <c r="E11" s="10"/>
      <c r="F11" s="10"/>
      <c r="G11" s="11">
        <f>(+'10.1'!J38)+(+'10.1'!J69)</f>
        <v>0</v>
      </c>
      <c r="H11" s="11">
        <f>+G11+'9.4'!H11</f>
        <v>0</v>
      </c>
    </row>
    <row r="12" spans="1:28" ht="18.75" x14ac:dyDescent="0.3">
      <c r="B12" s="10" t="s">
        <v>81</v>
      </c>
      <c r="C12" s="10"/>
      <c r="D12" s="10"/>
      <c r="E12" s="10"/>
      <c r="F12" s="10"/>
      <c r="G12" s="11">
        <f>('10.1'!K38)+(+'10.1'!K69)+(+'3.0'!H15)</f>
        <v>0</v>
      </c>
      <c r="H12" s="11">
        <f>+G12+'9.4'!H12</f>
        <v>0</v>
      </c>
    </row>
    <row r="13" spans="1:28" ht="18.75" x14ac:dyDescent="0.3">
      <c r="B13" s="10" t="str">
        <f>'3.0'!I7</f>
        <v>Other Investment Income / Autres Revenus de placements</v>
      </c>
      <c r="C13" s="10"/>
      <c r="D13" s="10"/>
      <c r="E13" s="10"/>
      <c r="F13" s="10"/>
      <c r="G13" s="11">
        <f>'3.0'!I15</f>
        <v>0</v>
      </c>
      <c r="H13" s="11">
        <f>+G13+'9.4'!H13</f>
        <v>0</v>
      </c>
    </row>
    <row r="14" spans="1:28" ht="18.75" x14ac:dyDescent="0.3">
      <c r="B14" s="10" t="s">
        <v>43</v>
      </c>
      <c r="C14" s="10"/>
      <c r="D14" s="10"/>
      <c r="E14" s="10"/>
      <c r="F14" s="10"/>
      <c r="G14" s="11">
        <f>('10.1'!L38)+(+'10.1'!L69)+(+'2.0'!H15)+(+'3.0'!J15)</f>
        <v>0</v>
      </c>
      <c r="H14" s="11">
        <f>+G14+'9.4'!H14</f>
        <v>0</v>
      </c>
    </row>
    <row r="15" spans="1:28" ht="18.75" x14ac:dyDescent="0.3">
      <c r="B15" s="10"/>
      <c r="C15" s="10"/>
      <c r="D15" s="10"/>
      <c r="E15" s="10"/>
      <c r="F15" s="10"/>
      <c r="G15" s="12"/>
      <c r="H15" s="12"/>
    </row>
    <row r="16" spans="1:28" ht="18.75" x14ac:dyDescent="0.3">
      <c r="B16" s="10"/>
      <c r="C16" s="10"/>
      <c r="D16" s="10"/>
      <c r="E16" s="10"/>
      <c r="F16" s="10"/>
      <c r="G16" s="10"/>
      <c r="H16" s="10"/>
    </row>
    <row r="17" spans="2:9" ht="18.75" x14ac:dyDescent="0.3">
      <c r="B17" s="10" t="s">
        <v>82</v>
      </c>
      <c r="C17" s="10"/>
      <c r="D17" s="10"/>
      <c r="E17" s="10"/>
      <c r="F17" s="10"/>
      <c r="G17" s="13">
        <f>SUM(G10:G14)</f>
        <v>0</v>
      </c>
      <c r="H17" s="13">
        <f>SUM(H10:H14)</f>
        <v>0</v>
      </c>
    </row>
    <row r="18" spans="2:9" ht="18.75" x14ac:dyDescent="0.3">
      <c r="B18" s="10"/>
      <c r="C18" s="10"/>
      <c r="D18" s="10"/>
      <c r="E18" s="10"/>
      <c r="F18" s="10"/>
      <c r="G18" s="10"/>
      <c r="H18" s="10"/>
    </row>
    <row r="19" spans="2:9" ht="18.75" x14ac:dyDescent="0.3">
      <c r="C19" s="10"/>
      <c r="D19" s="10"/>
      <c r="E19" s="10"/>
      <c r="F19" s="10"/>
      <c r="G19" s="10"/>
      <c r="H19" s="10"/>
    </row>
    <row r="21" spans="2:9" ht="21" x14ac:dyDescent="0.35">
      <c r="B21" s="9" t="s">
        <v>83</v>
      </c>
    </row>
    <row r="23" spans="2:9" ht="18.75" x14ac:dyDescent="0.3">
      <c r="B23" s="10" t="s">
        <v>84</v>
      </c>
      <c r="C23" s="10"/>
      <c r="D23" s="10"/>
      <c r="E23" s="10"/>
      <c r="F23" s="10"/>
      <c r="G23" s="11">
        <f>('10.1'!O38)+(+'10.1'!O69)+(+'2.0'!K15)</f>
        <v>0</v>
      </c>
      <c r="H23" s="11">
        <f>+G23+'9.4'!H23</f>
        <v>0</v>
      </c>
      <c r="I23" s="10"/>
    </row>
    <row r="24" spans="2:9" ht="18.75" x14ac:dyDescent="0.3">
      <c r="B24" s="10" t="s">
        <v>85</v>
      </c>
      <c r="C24" s="10"/>
      <c r="D24" s="10"/>
      <c r="E24" s="10"/>
      <c r="F24" s="10"/>
      <c r="G24" s="11">
        <f>('10.1'!P38)+(+'10.1'!P69)+(+'2.0'!L15)</f>
        <v>0</v>
      </c>
      <c r="H24" s="11">
        <f>+G24+'9.4'!H24</f>
        <v>0</v>
      </c>
      <c r="I24" s="10"/>
    </row>
    <row r="25" spans="2:9" ht="18.75" x14ac:dyDescent="0.3">
      <c r="B25" s="10" t="str">
        <f>'4.4'!B28</f>
        <v>Conferences &amp; Training / Conférences &amp; Formation</v>
      </c>
      <c r="C25" s="10"/>
      <c r="D25" s="10"/>
      <c r="E25" s="10"/>
      <c r="F25" s="10"/>
      <c r="G25" s="11">
        <f>('10.1'!Q38)+(+'10.1'!Q69)+(+'2.0'!M15)</f>
        <v>0</v>
      </c>
      <c r="H25" s="11">
        <f>+G25+'9.4'!H25</f>
        <v>0</v>
      </c>
      <c r="I25" s="10"/>
    </row>
    <row r="26" spans="2:9" ht="18.75" x14ac:dyDescent="0.3">
      <c r="B26" s="270" t="str">
        <f>'4.4'!B29</f>
        <v>Conventions &amp; Collective Bargaining / Conventions &amp; Négociation Collective</v>
      </c>
      <c r="C26" s="270"/>
      <c r="D26" s="270"/>
      <c r="E26" s="270"/>
      <c r="F26" s="270"/>
      <c r="G26" s="267">
        <f>('10.1'!R38)+(+'10.1'!R69)+(+'2.0'!N15)</f>
        <v>0</v>
      </c>
      <c r="H26" s="267">
        <f>+G26+'9.4'!H26</f>
        <v>0</v>
      </c>
      <c r="I26" s="10"/>
    </row>
    <row r="27" spans="2:9" ht="18.75" x14ac:dyDescent="0.3">
      <c r="B27" s="270"/>
      <c r="C27" s="270"/>
      <c r="D27" s="270"/>
      <c r="E27" s="270"/>
      <c r="F27" s="270"/>
      <c r="G27" s="267"/>
      <c r="H27" s="267"/>
      <c r="I27" s="10"/>
    </row>
    <row r="28" spans="2:9" ht="18.75" x14ac:dyDescent="0.3">
      <c r="B28" s="10" t="s">
        <v>48</v>
      </c>
      <c r="C28" s="10"/>
      <c r="D28" s="10"/>
      <c r="E28" s="10"/>
      <c r="F28" s="10"/>
      <c r="G28" s="11">
        <f>('10.1'!S38)+(+'10.1'!S69)+(+'2.0'!O15)</f>
        <v>0</v>
      </c>
      <c r="H28" s="11">
        <f>+G28+'9.4'!H28</f>
        <v>0</v>
      </c>
      <c r="I28" s="10"/>
    </row>
    <row r="29" spans="2:9" ht="18.75" x14ac:dyDescent="0.3">
      <c r="B29" s="10" t="s">
        <v>86</v>
      </c>
      <c r="C29" s="10"/>
      <c r="D29" s="10"/>
      <c r="E29" s="10"/>
      <c r="F29" s="10"/>
      <c r="G29" s="11">
        <f>('10.1'!T38)+(+'10.1'!T69)+(+'2.0'!P15)</f>
        <v>0</v>
      </c>
      <c r="H29" s="11">
        <f>+G29+'9.4'!H29</f>
        <v>0</v>
      </c>
      <c r="I29" s="10"/>
    </row>
    <row r="30" spans="2:9" ht="18.75" x14ac:dyDescent="0.3">
      <c r="B30" s="10" t="s">
        <v>87</v>
      </c>
      <c r="C30" s="10"/>
      <c r="D30" s="10"/>
      <c r="E30" s="10"/>
      <c r="F30" s="10"/>
      <c r="G30" s="11">
        <f>('10.1'!U38)+(+'10.1'!U69)+(+'2.0'!Q15)</f>
        <v>0</v>
      </c>
      <c r="H30" s="11">
        <f>+G30+'9.4'!H30</f>
        <v>0</v>
      </c>
      <c r="I30" s="10"/>
    </row>
    <row r="31" spans="2:9" ht="18.75" x14ac:dyDescent="0.3">
      <c r="B31" s="10" t="s">
        <v>88</v>
      </c>
      <c r="C31" s="10"/>
      <c r="D31" s="10"/>
      <c r="E31" s="10"/>
      <c r="F31" s="10"/>
      <c r="G31" s="11">
        <f>('10.1'!V38)+(+'10.1'!V69)+(+'2.0'!R15)</f>
        <v>0</v>
      </c>
      <c r="H31" s="11">
        <f>+G31+'9.4'!H31</f>
        <v>0</v>
      </c>
      <c r="I31" s="10"/>
    </row>
    <row r="32" spans="2:9" ht="18.75" x14ac:dyDescent="0.3">
      <c r="B32" s="10" t="s">
        <v>89</v>
      </c>
      <c r="C32" s="10"/>
      <c r="D32" s="10"/>
      <c r="E32" s="10"/>
      <c r="F32" s="10"/>
      <c r="G32" s="11">
        <f>('10.1'!W38)+(+'10.1'!W69)+(+'2.0'!S15)</f>
        <v>0</v>
      </c>
      <c r="H32" s="11">
        <f>+G32+'9.4'!H32</f>
        <v>0</v>
      </c>
      <c r="I32" s="10"/>
    </row>
    <row r="33" spans="2:9" ht="18.75" x14ac:dyDescent="0.3">
      <c r="B33" s="10" t="s">
        <v>90</v>
      </c>
      <c r="C33" s="10"/>
      <c r="D33" s="10"/>
      <c r="E33" s="10"/>
      <c r="F33" s="10"/>
      <c r="G33" s="11">
        <f>('10.1'!X38)+(+'10.1'!X69)+(+'2.0'!T15)</f>
        <v>0</v>
      </c>
      <c r="H33" s="11">
        <f>+G33+'9.4'!H33</f>
        <v>0</v>
      </c>
      <c r="I33" s="10"/>
    </row>
    <row r="34" spans="2:9" ht="18.75" x14ac:dyDescent="0.3">
      <c r="B34" s="10" t="s">
        <v>54</v>
      </c>
      <c r="C34" s="10"/>
      <c r="D34" s="10"/>
      <c r="E34" s="10"/>
      <c r="F34" s="10"/>
      <c r="G34" s="11">
        <f>('10.1'!Y38)+(+'10.1'!Y69)+(+'2.0'!U15)</f>
        <v>0</v>
      </c>
      <c r="H34" s="11">
        <f>+G34+'9.4'!H34</f>
        <v>0</v>
      </c>
      <c r="I34" s="10"/>
    </row>
    <row r="35" spans="2:9" ht="18.75" x14ac:dyDescent="0.3">
      <c r="B35" s="10" t="s">
        <v>91</v>
      </c>
      <c r="C35" s="10"/>
      <c r="D35" s="10"/>
      <c r="E35" s="10"/>
      <c r="F35" s="10"/>
      <c r="G35" s="11">
        <f>('10.1'!Z38)+(+'10.1'!Z69)+(+'2.0'!V15)</f>
        <v>0</v>
      </c>
      <c r="H35" s="11">
        <f>+G35+'9.4'!H35</f>
        <v>0</v>
      </c>
      <c r="I35" s="10"/>
    </row>
    <row r="36" spans="2:9" ht="18.75" x14ac:dyDescent="0.3">
      <c r="B36" s="10" t="s">
        <v>56</v>
      </c>
      <c r="C36" s="10"/>
      <c r="D36" s="10"/>
      <c r="E36" s="10"/>
      <c r="F36" s="10"/>
      <c r="G36" s="11">
        <f>(+'10.1'!AA38)+(+'10.1'!AA69)+(+'2.0'!W15)</f>
        <v>0</v>
      </c>
      <c r="H36" s="11">
        <f>+G36+'9.4'!H36</f>
        <v>0</v>
      </c>
      <c r="I36" s="10"/>
    </row>
    <row r="37" spans="2:9" ht="18.75" x14ac:dyDescent="0.3">
      <c r="B37" s="10" t="s">
        <v>92</v>
      </c>
      <c r="C37" s="10"/>
      <c r="D37" s="10"/>
      <c r="E37" s="10"/>
      <c r="F37" s="10"/>
      <c r="G37" s="11">
        <f>(+'10.1'!AB38)+(+'10.1'!AB69)+(+'2.0'!X15)</f>
        <v>0</v>
      </c>
      <c r="H37" s="11">
        <f>+G37+'9.4'!H37</f>
        <v>0</v>
      </c>
      <c r="I37" s="10"/>
    </row>
    <row r="38" spans="2:9" ht="18.75" x14ac:dyDescent="0.3">
      <c r="B38" s="10" t="s">
        <v>93</v>
      </c>
      <c r="C38" s="10"/>
      <c r="D38" s="10"/>
      <c r="E38" s="10"/>
      <c r="F38" s="10"/>
      <c r="G38" s="11">
        <f>(+'10.1'!AC38)+(+'10.1'!AC69)+(+'2.0'!Y15)</f>
        <v>0</v>
      </c>
      <c r="H38" s="11">
        <f>+G38+'9.4'!H38</f>
        <v>0</v>
      </c>
      <c r="I38" s="10"/>
    </row>
    <row r="39" spans="2:9" ht="18.75" x14ac:dyDescent="0.3">
      <c r="B39" s="10" t="s">
        <v>94</v>
      </c>
      <c r="C39" s="10"/>
      <c r="D39" s="10"/>
      <c r="E39" s="10"/>
      <c r="F39" s="10"/>
      <c r="G39" s="11">
        <f>(+'10.1'!AD38)+(+'10.1'!AD69)+(+'2.0'!Z15)</f>
        <v>0</v>
      </c>
      <c r="H39" s="11">
        <f>+G39+'9.4'!H39</f>
        <v>0</v>
      </c>
      <c r="I39" s="10"/>
    </row>
    <row r="40" spans="2:9" ht="18.75" x14ac:dyDescent="0.3">
      <c r="B40" s="10" t="s">
        <v>59</v>
      </c>
      <c r="C40" s="10"/>
      <c r="D40" s="10"/>
      <c r="E40" s="10"/>
      <c r="F40" s="10"/>
      <c r="G40" s="11">
        <f>(+'10.1'!AE38)+(+'10.1'!AE69)+(+'2.0'!AA15)</f>
        <v>0</v>
      </c>
      <c r="H40" s="11">
        <f>+G40+'9.4'!H40</f>
        <v>0</v>
      </c>
      <c r="I40" s="10"/>
    </row>
    <row r="41" spans="2:9" ht="18.75" x14ac:dyDescent="0.3">
      <c r="B41" s="10" t="str">
        <f>'4.4'!B44</f>
        <v>Honorariums / Honoraires</v>
      </c>
      <c r="C41" s="10"/>
      <c r="D41" s="10"/>
      <c r="E41" s="10"/>
      <c r="F41" s="10"/>
      <c r="G41" s="11">
        <f>('10.1'!AF38)+(+'10.1'!AF69)+(+'2.0'!AB15)</f>
        <v>0</v>
      </c>
      <c r="H41" s="11">
        <f>+G41+'9.4'!H41</f>
        <v>0</v>
      </c>
      <c r="I41" s="10"/>
    </row>
    <row r="42" spans="2:9" ht="18.75" x14ac:dyDescent="0.3">
      <c r="B42" s="10" t="str">
        <f>'4.4'!B45</f>
        <v>Loss of wages / Pertes de salaires</v>
      </c>
      <c r="C42" s="10"/>
      <c r="D42" s="10"/>
      <c r="E42" s="10"/>
      <c r="F42" s="10"/>
      <c r="G42" s="11">
        <f>('10.1'!AG38)+(+'10.1'!AG69)+(+'2.0'!AC15)</f>
        <v>0</v>
      </c>
      <c r="H42" s="11">
        <f>+G42+'9.4'!H42</f>
        <v>0</v>
      </c>
      <c r="I42" s="10"/>
    </row>
    <row r="43" spans="2:9" ht="36" customHeight="1" x14ac:dyDescent="0.3">
      <c r="B43" s="266" t="str">
        <f>'3.0'!O7</f>
        <v>Investment and Interest Expenses / Frais de placements et d'intérêts</v>
      </c>
      <c r="C43" s="266"/>
      <c r="D43" s="266"/>
      <c r="E43" s="266"/>
      <c r="F43" s="266"/>
      <c r="G43" s="11">
        <f>'3.0'!O15</f>
        <v>0</v>
      </c>
      <c r="H43" s="11">
        <f>+G43+'9.4'!H43</f>
        <v>0</v>
      </c>
      <c r="I43" s="10"/>
    </row>
    <row r="44" spans="2:9" ht="18.75" x14ac:dyDescent="0.3">
      <c r="B44" s="10" t="s">
        <v>43</v>
      </c>
      <c r="C44" s="10"/>
      <c r="D44" s="10"/>
      <c r="E44" s="10"/>
      <c r="F44" s="10"/>
      <c r="G44" s="11">
        <f>('10.1'!AK38)+(+'10.1'!AK69)+(+'2.0'!AD15)+(+'3.0'!P15)</f>
        <v>0</v>
      </c>
      <c r="H44" s="11">
        <f>+G44+'9.4'!H44</f>
        <v>0</v>
      </c>
      <c r="I44" s="10"/>
    </row>
    <row r="45" spans="2:9" ht="18.75" x14ac:dyDescent="0.3">
      <c r="B45" s="10"/>
      <c r="C45" s="10"/>
      <c r="D45" s="10"/>
      <c r="E45" s="10"/>
      <c r="F45" s="10"/>
      <c r="G45" s="12"/>
      <c r="H45" s="12"/>
      <c r="I45" s="10"/>
    </row>
    <row r="46" spans="2:9" ht="18.75" x14ac:dyDescent="0.3">
      <c r="B46" s="10"/>
      <c r="C46" s="10"/>
      <c r="D46" s="10"/>
      <c r="E46" s="10"/>
      <c r="F46" s="10"/>
      <c r="G46" s="10"/>
      <c r="H46" s="10"/>
      <c r="I46" s="10"/>
    </row>
    <row r="47" spans="2:9" ht="18.75" x14ac:dyDescent="0.3">
      <c r="B47" s="10" t="s">
        <v>95</v>
      </c>
      <c r="C47" s="10"/>
      <c r="D47" s="10"/>
      <c r="E47" s="10"/>
      <c r="F47" s="10"/>
      <c r="G47" s="13">
        <f>SUM(G23:G44)</f>
        <v>0</v>
      </c>
      <c r="H47" s="13">
        <f>SUM(H23:H44)</f>
        <v>0</v>
      </c>
      <c r="I47" s="10"/>
    </row>
    <row r="48" spans="2:9" ht="18.75" x14ac:dyDescent="0.3">
      <c r="B48" s="10"/>
      <c r="C48" s="10"/>
      <c r="D48" s="10"/>
      <c r="E48" s="10"/>
      <c r="F48" s="10"/>
      <c r="G48" s="10"/>
      <c r="H48" s="10"/>
      <c r="I48" s="10"/>
    </row>
    <row r="49" spans="1:8" ht="21.75" thickBot="1" x14ac:dyDescent="0.4">
      <c r="B49" s="9" t="s">
        <v>96</v>
      </c>
      <c r="G49" s="18">
        <f>+G17-G47</f>
        <v>0</v>
      </c>
      <c r="H49" s="18">
        <f>+H17-H47</f>
        <v>0</v>
      </c>
    </row>
    <row r="50" spans="1:8" ht="15.75" thickTop="1" x14ac:dyDescent="0.25"/>
    <row r="53" spans="1:8" ht="15.75" thickBot="1" x14ac:dyDescent="0.3">
      <c r="A53" s="2" t="s">
        <v>23</v>
      </c>
      <c r="B53" s="22"/>
      <c r="C53" s="22"/>
      <c r="D53" s="22"/>
      <c r="F53" s="22"/>
      <c r="G53" s="22"/>
      <c r="H53" s="22"/>
    </row>
    <row r="54" spans="1:8" x14ac:dyDescent="0.25">
      <c r="A54" s="2" t="s">
        <v>97</v>
      </c>
      <c r="B54" s="2" t="s">
        <v>98</v>
      </c>
      <c r="F54" s="2" t="s">
        <v>99</v>
      </c>
    </row>
  </sheetData>
  <sheetProtection algorithmName="SHA-512" hashValue="a/Rq3pLkbwZJt+vqXp4i0OP6RNZk5iC3xBWuDBt2aVCmY62H1wNC4K4hd9pa5mwv44RH2kQCt0grBUAznGdzoA==" saltValue="qWIourgmKhBD6P5TqiVoCw==" spinCount="100000" sheet="1" objects="1" scenarios="1" formatColumns="0" formatRows="0" selectLockedCells="1"/>
  <mergeCells count="6">
    <mergeCell ref="B43:F43"/>
    <mergeCell ref="G6:G7"/>
    <mergeCell ref="H6:H7"/>
    <mergeCell ref="B26:F27"/>
    <mergeCell ref="G26:G27"/>
    <mergeCell ref="H26:H27"/>
  </mergeCells>
  <pageMargins left="0.7" right="0.7" top="0.75" bottom="0.75" header="0.3" footer="0.3"/>
  <pageSetup scale="64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85" zoomScaleNormal="85" workbookViewId="0">
      <selection activeCell="B11" sqref="B11"/>
    </sheetView>
  </sheetViews>
  <sheetFormatPr defaultColWidth="11.42578125" defaultRowHeight="15" x14ac:dyDescent="0.25"/>
  <cols>
    <col min="1" max="1" width="6.7109375" customWidth="1"/>
    <col min="2" max="2" width="12.140625" customWidth="1"/>
    <col min="3" max="3" width="13.28515625" customWidth="1"/>
    <col min="4" max="4" width="37.85546875" customWidth="1"/>
    <col min="5" max="5" width="11.85546875" bestFit="1" customWidth="1"/>
    <col min="7" max="7" width="14" bestFit="1" customWidth="1"/>
    <col min="8" max="8" width="14.28515625" customWidth="1"/>
    <col min="13" max="13" width="19.42578125" customWidth="1"/>
    <col min="14" max="14" width="16" customWidth="1"/>
    <col min="16" max="16" width="14.28515625" customWidth="1"/>
    <col min="17" max="17" width="13.28515625" customWidth="1"/>
    <col min="18" max="18" width="14" customWidth="1"/>
    <col min="29" max="29" width="14.140625" customWidth="1"/>
    <col min="31" max="35" width="14.28515625" customWidth="1"/>
    <col min="36" max="36" width="16" customWidth="1"/>
    <col min="38" max="38" width="31.85546875" customWidth="1"/>
  </cols>
  <sheetData>
    <row r="1" spans="1:38" ht="15.75" thickBot="1" x14ac:dyDescent="0.3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</row>
    <row r="2" spans="1:38" x14ac:dyDescent="0.25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9"/>
    </row>
    <row r="3" spans="1:38" ht="23.25" x14ac:dyDescent="0.35">
      <c r="A3" s="243" t="s">
        <v>200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5"/>
    </row>
    <row r="4" spans="1:38" ht="23.25" x14ac:dyDescent="0.35">
      <c r="A4" s="154" t="s">
        <v>20</v>
      </c>
      <c r="B4" s="155"/>
      <c r="C4" s="141">
        <f>+'10.1'!C4</f>
        <v>0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6"/>
    </row>
    <row r="5" spans="1:38" ht="23.25" x14ac:dyDescent="0.35">
      <c r="A5" s="243" t="s">
        <v>115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5"/>
    </row>
    <row r="6" spans="1:38" ht="23.25" x14ac:dyDescent="0.35">
      <c r="A6" s="183" t="s">
        <v>29</v>
      </c>
      <c r="B6" s="184"/>
      <c r="C6" s="184"/>
      <c r="D6" s="184">
        <f>+'10.1'!D6</f>
        <v>2020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5"/>
    </row>
    <row r="7" spans="1:38" ht="23.25" x14ac:dyDescent="0.35">
      <c r="A7" s="183" t="s">
        <v>70</v>
      </c>
      <c r="B7" s="157"/>
      <c r="C7" s="157"/>
      <c r="D7" s="184">
        <f>+D6</f>
        <v>2020</v>
      </c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8"/>
    </row>
    <row r="8" spans="1:38" x14ac:dyDescent="0.25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227" t="s">
        <v>179</v>
      </c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46"/>
    </row>
    <row r="9" spans="1:38" ht="90" x14ac:dyDescent="0.25">
      <c r="A9" s="161"/>
      <c r="B9" s="144" t="s">
        <v>17</v>
      </c>
      <c r="C9" s="144" t="s">
        <v>38</v>
      </c>
      <c r="D9" s="144" t="s">
        <v>18</v>
      </c>
      <c r="E9" s="144" t="s">
        <v>39</v>
      </c>
      <c r="F9" s="144" t="s">
        <v>40</v>
      </c>
      <c r="G9" s="144" t="str">
        <f>'10.1'!G9</f>
        <v>Transfers from Other Bank Account / Transferts du Autre Compte Bancaire</v>
      </c>
      <c r="H9" s="144" t="str">
        <f>'4.1'!H8</f>
        <v xml:space="preserve">Transfers from Investments / Transferts des Investissements </v>
      </c>
      <c r="I9" s="144" t="s">
        <v>41</v>
      </c>
      <c r="J9" s="144" t="s">
        <v>75</v>
      </c>
      <c r="K9" s="144" t="s">
        <v>42</v>
      </c>
      <c r="L9" s="144" t="s">
        <v>43</v>
      </c>
      <c r="M9" s="144" t="s">
        <v>44</v>
      </c>
      <c r="N9" s="144" t="s">
        <v>45</v>
      </c>
      <c r="O9" s="144" t="s">
        <v>46</v>
      </c>
      <c r="P9" s="144" t="s">
        <v>47</v>
      </c>
      <c r="Q9" s="144" t="str">
        <f>'4.1'!Q8</f>
        <v>Conferences &amp; Training / Conférences &amp; Formation</v>
      </c>
      <c r="R9" s="144" t="str">
        <f>'4.1'!R8</f>
        <v>Conventions &amp; Collective Bargaining / Conventions &amp; Négociation Collective</v>
      </c>
      <c r="S9" s="144" t="s">
        <v>48</v>
      </c>
      <c r="T9" s="144" t="s">
        <v>49</v>
      </c>
      <c r="U9" s="144" t="s">
        <v>50</v>
      </c>
      <c r="V9" s="144" t="s">
        <v>51</v>
      </c>
      <c r="W9" s="144" t="s">
        <v>52</v>
      </c>
      <c r="X9" s="144" t="s">
        <v>53</v>
      </c>
      <c r="Y9" s="144" t="s">
        <v>54</v>
      </c>
      <c r="Z9" s="144" t="s">
        <v>55</v>
      </c>
      <c r="AA9" s="144" t="s">
        <v>56</v>
      </c>
      <c r="AB9" s="144" t="s">
        <v>36</v>
      </c>
      <c r="AC9" s="144" t="s">
        <v>57</v>
      </c>
      <c r="AD9" s="144" t="s">
        <v>58</v>
      </c>
      <c r="AE9" s="144" t="s">
        <v>59</v>
      </c>
      <c r="AF9" s="144" t="str">
        <f>'4.1'!AF8</f>
        <v xml:space="preserve">Honorariums / Honoraires </v>
      </c>
      <c r="AG9" s="144" t="str">
        <f>'4.1'!AG8</f>
        <v>Loss of Wages / Pertes de Salaires</v>
      </c>
      <c r="AH9" s="144" t="str">
        <f>'4.1'!AH8</f>
        <v>Petty Cash Transfers / Transferts Petite Caisse</v>
      </c>
      <c r="AI9" s="144" t="str">
        <f>'4.1'!AI8</f>
        <v>Investment Transfers / Transferts Investissements</v>
      </c>
      <c r="AJ9" s="144" t="str">
        <f>'10.1'!AJ9</f>
        <v>Other Bank Account Transfers / Transferts Autre Compte Bancaire</v>
      </c>
      <c r="AK9" s="144" t="s">
        <v>43</v>
      </c>
      <c r="AL9" s="162" t="s">
        <v>60</v>
      </c>
    </row>
    <row r="10" spans="1:38" x14ac:dyDescent="0.25">
      <c r="A10" s="163"/>
      <c r="B10" s="147">
        <v>44044</v>
      </c>
      <c r="C10" s="146"/>
      <c r="D10" s="146" t="s">
        <v>62</v>
      </c>
      <c r="E10" s="148">
        <f>'10.1'!E38</f>
        <v>0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64"/>
    </row>
    <row r="11" spans="1:38" x14ac:dyDescent="0.25">
      <c r="A11" s="163">
        <v>1</v>
      </c>
      <c r="B11" s="112"/>
      <c r="C11" s="103"/>
      <c r="D11" s="103"/>
      <c r="E11" s="148">
        <f t="shared" ref="E11:E35" si="0">+E10+F11-N11</f>
        <v>0</v>
      </c>
      <c r="F11" s="148">
        <f>SUM(H11:L11)</f>
        <v>0</v>
      </c>
      <c r="G11" s="148"/>
      <c r="H11" s="148"/>
      <c r="I11" s="105"/>
      <c r="J11" s="105"/>
      <c r="K11" s="105"/>
      <c r="L11" s="105"/>
      <c r="M11" s="105"/>
      <c r="N11" s="148">
        <f>SUM(O11:AK11)</f>
        <v>0</v>
      </c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29"/>
    </row>
    <row r="12" spans="1:38" x14ac:dyDescent="0.25">
      <c r="A12" s="163">
        <f>1+A11</f>
        <v>2</v>
      </c>
      <c r="B12" s="112"/>
      <c r="C12" s="103"/>
      <c r="D12" s="103"/>
      <c r="E12" s="148">
        <f t="shared" si="0"/>
        <v>0</v>
      </c>
      <c r="F12" s="148">
        <f t="shared" ref="F12:F35" si="1">SUM(H12:L12)</f>
        <v>0</v>
      </c>
      <c r="G12" s="148"/>
      <c r="H12" s="148"/>
      <c r="I12" s="105"/>
      <c r="J12" s="105"/>
      <c r="K12" s="105"/>
      <c r="L12" s="105"/>
      <c r="M12" s="105"/>
      <c r="N12" s="148">
        <f t="shared" ref="N12:N35" si="2">SUM(O12:AK12)</f>
        <v>0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29"/>
    </row>
    <row r="13" spans="1:38" x14ac:dyDescent="0.25">
      <c r="A13" s="163">
        <f t="shared" ref="A13:A37" si="3">1+A12</f>
        <v>3</v>
      </c>
      <c r="B13" s="112"/>
      <c r="C13" s="103"/>
      <c r="D13" s="103"/>
      <c r="E13" s="148">
        <f t="shared" si="0"/>
        <v>0</v>
      </c>
      <c r="F13" s="148">
        <f t="shared" si="1"/>
        <v>0</v>
      </c>
      <c r="G13" s="148"/>
      <c r="H13" s="148"/>
      <c r="I13" s="105"/>
      <c r="J13" s="105"/>
      <c r="K13" s="105"/>
      <c r="L13" s="105"/>
      <c r="M13" s="105"/>
      <c r="N13" s="148">
        <f t="shared" si="2"/>
        <v>0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29"/>
    </row>
    <row r="14" spans="1:38" x14ac:dyDescent="0.25">
      <c r="A14" s="163">
        <f t="shared" si="3"/>
        <v>4</v>
      </c>
      <c r="B14" s="112"/>
      <c r="C14" s="103"/>
      <c r="D14" s="103"/>
      <c r="E14" s="148">
        <f t="shared" si="0"/>
        <v>0</v>
      </c>
      <c r="F14" s="148">
        <f t="shared" si="1"/>
        <v>0</v>
      </c>
      <c r="G14" s="148"/>
      <c r="H14" s="148"/>
      <c r="I14" s="105"/>
      <c r="J14" s="105"/>
      <c r="K14" s="105"/>
      <c r="L14" s="105"/>
      <c r="M14" s="105"/>
      <c r="N14" s="148">
        <f t="shared" si="2"/>
        <v>0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29"/>
    </row>
    <row r="15" spans="1:38" x14ac:dyDescent="0.25">
      <c r="A15" s="163">
        <f t="shared" si="3"/>
        <v>5</v>
      </c>
      <c r="B15" s="112"/>
      <c r="C15" s="103"/>
      <c r="D15" s="103"/>
      <c r="E15" s="148">
        <f t="shared" si="0"/>
        <v>0</v>
      </c>
      <c r="F15" s="148">
        <f t="shared" si="1"/>
        <v>0</v>
      </c>
      <c r="G15" s="148"/>
      <c r="H15" s="148"/>
      <c r="I15" s="105"/>
      <c r="J15" s="105"/>
      <c r="K15" s="105"/>
      <c r="L15" s="105"/>
      <c r="M15" s="105"/>
      <c r="N15" s="148">
        <f t="shared" si="2"/>
        <v>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29"/>
    </row>
    <row r="16" spans="1:38" x14ac:dyDescent="0.25">
      <c r="A16" s="163">
        <f t="shared" si="3"/>
        <v>6</v>
      </c>
      <c r="B16" s="112"/>
      <c r="C16" s="103"/>
      <c r="D16" s="103"/>
      <c r="E16" s="148">
        <f t="shared" si="0"/>
        <v>0</v>
      </c>
      <c r="F16" s="148">
        <f t="shared" si="1"/>
        <v>0</v>
      </c>
      <c r="G16" s="148"/>
      <c r="H16" s="148"/>
      <c r="I16" s="105"/>
      <c r="J16" s="105"/>
      <c r="K16" s="105"/>
      <c r="L16" s="105"/>
      <c r="M16" s="105"/>
      <c r="N16" s="148">
        <f t="shared" si="2"/>
        <v>0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29"/>
    </row>
    <row r="17" spans="1:38" x14ac:dyDescent="0.25">
      <c r="A17" s="163">
        <f t="shared" si="3"/>
        <v>7</v>
      </c>
      <c r="B17" s="112"/>
      <c r="C17" s="103"/>
      <c r="D17" s="103"/>
      <c r="E17" s="148">
        <f t="shared" si="0"/>
        <v>0</v>
      </c>
      <c r="F17" s="148">
        <f t="shared" si="1"/>
        <v>0</v>
      </c>
      <c r="G17" s="148"/>
      <c r="H17" s="148"/>
      <c r="I17" s="105"/>
      <c r="J17" s="105"/>
      <c r="K17" s="105"/>
      <c r="L17" s="105"/>
      <c r="M17" s="105"/>
      <c r="N17" s="148">
        <f t="shared" si="2"/>
        <v>0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29"/>
    </row>
    <row r="18" spans="1:38" x14ac:dyDescent="0.25">
      <c r="A18" s="163">
        <f t="shared" si="3"/>
        <v>8</v>
      </c>
      <c r="B18" s="112"/>
      <c r="C18" s="103"/>
      <c r="D18" s="103"/>
      <c r="E18" s="148">
        <f t="shared" si="0"/>
        <v>0</v>
      </c>
      <c r="F18" s="148">
        <f t="shared" si="1"/>
        <v>0</v>
      </c>
      <c r="G18" s="148"/>
      <c r="H18" s="148"/>
      <c r="I18" s="105"/>
      <c r="J18" s="105"/>
      <c r="K18" s="105"/>
      <c r="L18" s="105"/>
      <c r="M18" s="105"/>
      <c r="N18" s="148">
        <f t="shared" si="2"/>
        <v>0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29"/>
    </row>
    <row r="19" spans="1:38" x14ac:dyDescent="0.25">
      <c r="A19" s="163">
        <f t="shared" si="3"/>
        <v>9</v>
      </c>
      <c r="B19" s="112"/>
      <c r="C19" s="103"/>
      <c r="D19" s="103"/>
      <c r="E19" s="148">
        <f t="shared" ref="E19:E29" si="4">+E18+F19-N19</f>
        <v>0</v>
      </c>
      <c r="F19" s="148">
        <f t="shared" si="1"/>
        <v>0</v>
      </c>
      <c r="G19" s="148"/>
      <c r="H19" s="148"/>
      <c r="I19" s="105"/>
      <c r="J19" s="105"/>
      <c r="K19" s="105"/>
      <c r="L19" s="105"/>
      <c r="M19" s="105"/>
      <c r="N19" s="148">
        <f t="shared" si="2"/>
        <v>0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29"/>
    </row>
    <row r="20" spans="1:38" x14ac:dyDescent="0.25">
      <c r="A20" s="163">
        <f t="shared" si="3"/>
        <v>10</v>
      </c>
      <c r="B20" s="112"/>
      <c r="C20" s="103"/>
      <c r="D20" s="103"/>
      <c r="E20" s="148">
        <f t="shared" si="4"/>
        <v>0</v>
      </c>
      <c r="F20" s="148">
        <f t="shared" si="1"/>
        <v>0</v>
      </c>
      <c r="G20" s="148"/>
      <c r="H20" s="148"/>
      <c r="I20" s="105"/>
      <c r="J20" s="105"/>
      <c r="K20" s="105"/>
      <c r="L20" s="105"/>
      <c r="M20" s="105"/>
      <c r="N20" s="148">
        <f t="shared" si="2"/>
        <v>0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29"/>
    </row>
    <row r="21" spans="1:38" x14ac:dyDescent="0.25">
      <c r="A21" s="163">
        <f t="shared" si="3"/>
        <v>11</v>
      </c>
      <c r="B21" s="112"/>
      <c r="C21" s="103"/>
      <c r="D21" s="103"/>
      <c r="E21" s="148">
        <f t="shared" si="4"/>
        <v>0</v>
      </c>
      <c r="F21" s="148">
        <f t="shared" si="1"/>
        <v>0</v>
      </c>
      <c r="G21" s="148"/>
      <c r="H21" s="148"/>
      <c r="I21" s="105"/>
      <c r="J21" s="105"/>
      <c r="K21" s="105"/>
      <c r="L21" s="105"/>
      <c r="M21" s="105"/>
      <c r="N21" s="148">
        <f t="shared" si="2"/>
        <v>0</v>
      </c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29"/>
    </row>
    <row r="22" spans="1:38" x14ac:dyDescent="0.25">
      <c r="A22" s="163">
        <f t="shared" si="3"/>
        <v>12</v>
      </c>
      <c r="B22" s="112"/>
      <c r="C22" s="103"/>
      <c r="D22" s="103"/>
      <c r="E22" s="148">
        <f t="shared" si="4"/>
        <v>0</v>
      </c>
      <c r="F22" s="148">
        <f t="shared" si="1"/>
        <v>0</v>
      </c>
      <c r="G22" s="148"/>
      <c r="H22" s="148"/>
      <c r="I22" s="105"/>
      <c r="J22" s="105"/>
      <c r="K22" s="105"/>
      <c r="L22" s="105"/>
      <c r="M22" s="105"/>
      <c r="N22" s="148">
        <f t="shared" si="2"/>
        <v>0</v>
      </c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29"/>
    </row>
    <row r="23" spans="1:38" x14ac:dyDescent="0.25">
      <c r="A23" s="163">
        <f t="shared" si="3"/>
        <v>13</v>
      </c>
      <c r="B23" s="112"/>
      <c r="C23" s="103"/>
      <c r="D23" s="103"/>
      <c r="E23" s="148">
        <f t="shared" si="4"/>
        <v>0</v>
      </c>
      <c r="F23" s="148">
        <f t="shared" si="1"/>
        <v>0</v>
      </c>
      <c r="G23" s="148"/>
      <c r="H23" s="148"/>
      <c r="I23" s="105"/>
      <c r="J23" s="105"/>
      <c r="K23" s="105"/>
      <c r="L23" s="105"/>
      <c r="M23" s="105"/>
      <c r="N23" s="148">
        <f t="shared" si="2"/>
        <v>0</v>
      </c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29"/>
    </row>
    <row r="24" spans="1:38" x14ac:dyDescent="0.25">
      <c r="A24" s="163">
        <f t="shared" si="3"/>
        <v>14</v>
      </c>
      <c r="B24" s="112"/>
      <c r="C24" s="103"/>
      <c r="D24" s="103"/>
      <c r="E24" s="148">
        <f t="shared" si="4"/>
        <v>0</v>
      </c>
      <c r="F24" s="148">
        <f t="shared" si="1"/>
        <v>0</v>
      </c>
      <c r="G24" s="148"/>
      <c r="H24" s="148"/>
      <c r="I24" s="105"/>
      <c r="J24" s="105"/>
      <c r="K24" s="105"/>
      <c r="L24" s="105"/>
      <c r="M24" s="105"/>
      <c r="N24" s="148">
        <f t="shared" si="2"/>
        <v>0</v>
      </c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29"/>
    </row>
    <row r="25" spans="1:38" x14ac:dyDescent="0.25">
      <c r="A25" s="163">
        <f t="shared" si="3"/>
        <v>15</v>
      </c>
      <c r="B25" s="112"/>
      <c r="C25" s="103"/>
      <c r="D25" s="103"/>
      <c r="E25" s="148">
        <f t="shared" si="4"/>
        <v>0</v>
      </c>
      <c r="F25" s="148">
        <f t="shared" si="1"/>
        <v>0</v>
      </c>
      <c r="G25" s="148"/>
      <c r="H25" s="148"/>
      <c r="I25" s="105"/>
      <c r="J25" s="105"/>
      <c r="K25" s="105"/>
      <c r="L25" s="105"/>
      <c r="M25" s="105"/>
      <c r="N25" s="148">
        <f t="shared" si="2"/>
        <v>0</v>
      </c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29"/>
    </row>
    <row r="26" spans="1:38" x14ac:dyDescent="0.25">
      <c r="A26" s="163">
        <f t="shared" si="3"/>
        <v>16</v>
      </c>
      <c r="B26" s="112"/>
      <c r="C26" s="103"/>
      <c r="D26" s="103"/>
      <c r="E26" s="148">
        <f t="shared" si="4"/>
        <v>0</v>
      </c>
      <c r="F26" s="148">
        <f t="shared" si="1"/>
        <v>0</v>
      </c>
      <c r="G26" s="148"/>
      <c r="H26" s="148"/>
      <c r="I26" s="105"/>
      <c r="J26" s="105"/>
      <c r="K26" s="105"/>
      <c r="L26" s="105"/>
      <c r="M26" s="105"/>
      <c r="N26" s="148">
        <f t="shared" si="2"/>
        <v>0</v>
      </c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29"/>
    </row>
    <row r="27" spans="1:38" x14ac:dyDescent="0.25">
      <c r="A27" s="163">
        <f t="shared" si="3"/>
        <v>17</v>
      </c>
      <c r="B27" s="112"/>
      <c r="C27" s="103"/>
      <c r="D27" s="121"/>
      <c r="E27" s="148">
        <f t="shared" si="4"/>
        <v>0</v>
      </c>
      <c r="F27" s="148">
        <f t="shared" si="1"/>
        <v>0</v>
      </c>
      <c r="G27" s="148"/>
      <c r="H27" s="148"/>
      <c r="I27" s="105"/>
      <c r="J27" s="105"/>
      <c r="K27" s="105"/>
      <c r="L27" s="105"/>
      <c r="M27" s="105"/>
      <c r="N27" s="148">
        <f t="shared" si="2"/>
        <v>0</v>
      </c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29"/>
    </row>
    <row r="28" spans="1:38" x14ac:dyDescent="0.25">
      <c r="A28" s="163">
        <f t="shared" si="3"/>
        <v>18</v>
      </c>
      <c r="B28" s="103"/>
      <c r="C28" s="103"/>
      <c r="D28" s="103"/>
      <c r="E28" s="148">
        <f t="shared" si="4"/>
        <v>0</v>
      </c>
      <c r="F28" s="148">
        <f t="shared" si="1"/>
        <v>0</v>
      </c>
      <c r="G28" s="148"/>
      <c r="H28" s="148"/>
      <c r="I28" s="105"/>
      <c r="J28" s="105"/>
      <c r="K28" s="105"/>
      <c r="L28" s="105"/>
      <c r="M28" s="105"/>
      <c r="N28" s="148">
        <f t="shared" si="2"/>
        <v>0</v>
      </c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29"/>
    </row>
    <row r="29" spans="1:38" x14ac:dyDescent="0.25">
      <c r="A29" s="163">
        <f t="shared" si="3"/>
        <v>19</v>
      </c>
      <c r="B29" s="112"/>
      <c r="C29" s="103"/>
      <c r="D29" s="103"/>
      <c r="E29" s="148">
        <f t="shared" si="4"/>
        <v>0</v>
      </c>
      <c r="F29" s="148">
        <f t="shared" si="1"/>
        <v>0</v>
      </c>
      <c r="G29" s="148"/>
      <c r="H29" s="148"/>
      <c r="I29" s="105"/>
      <c r="J29" s="105"/>
      <c r="K29" s="105"/>
      <c r="L29" s="105"/>
      <c r="M29" s="105"/>
      <c r="N29" s="148">
        <f t="shared" si="2"/>
        <v>0</v>
      </c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29"/>
    </row>
    <row r="30" spans="1:38" x14ac:dyDescent="0.25">
      <c r="A30" s="163">
        <f t="shared" si="3"/>
        <v>20</v>
      </c>
      <c r="B30" s="112"/>
      <c r="C30" s="103"/>
      <c r="D30" s="103"/>
      <c r="E30" s="148">
        <f t="shared" si="0"/>
        <v>0</v>
      </c>
      <c r="F30" s="148">
        <f t="shared" si="1"/>
        <v>0</v>
      </c>
      <c r="G30" s="148"/>
      <c r="H30" s="148"/>
      <c r="I30" s="105"/>
      <c r="J30" s="105"/>
      <c r="K30" s="105"/>
      <c r="L30" s="105"/>
      <c r="M30" s="105"/>
      <c r="N30" s="148">
        <f t="shared" si="2"/>
        <v>0</v>
      </c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29"/>
    </row>
    <row r="31" spans="1:38" x14ac:dyDescent="0.25">
      <c r="A31" s="163">
        <f t="shared" si="3"/>
        <v>21</v>
      </c>
      <c r="B31" s="112"/>
      <c r="C31" s="103"/>
      <c r="D31" s="103"/>
      <c r="E31" s="148">
        <f t="shared" si="0"/>
        <v>0</v>
      </c>
      <c r="F31" s="148">
        <f t="shared" si="1"/>
        <v>0</v>
      </c>
      <c r="G31" s="148"/>
      <c r="H31" s="148"/>
      <c r="I31" s="105"/>
      <c r="J31" s="105"/>
      <c r="K31" s="105"/>
      <c r="L31" s="105"/>
      <c r="M31" s="105"/>
      <c r="N31" s="148">
        <f t="shared" si="2"/>
        <v>0</v>
      </c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29"/>
    </row>
    <row r="32" spans="1:38" x14ac:dyDescent="0.25">
      <c r="A32" s="163">
        <f t="shared" si="3"/>
        <v>22</v>
      </c>
      <c r="B32" s="112"/>
      <c r="C32" s="103"/>
      <c r="D32" s="103"/>
      <c r="E32" s="148">
        <f t="shared" si="0"/>
        <v>0</v>
      </c>
      <c r="F32" s="148">
        <f t="shared" si="1"/>
        <v>0</v>
      </c>
      <c r="G32" s="148"/>
      <c r="H32" s="148"/>
      <c r="I32" s="105"/>
      <c r="J32" s="105"/>
      <c r="K32" s="105"/>
      <c r="L32" s="105"/>
      <c r="M32" s="105"/>
      <c r="N32" s="148">
        <f t="shared" si="2"/>
        <v>0</v>
      </c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29"/>
    </row>
    <row r="33" spans="1:38" x14ac:dyDescent="0.25">
      <c r="A33" s="163">
        <f t="shared" si="3"/>
        <v>23</v>
      </c>
      <c r="B33" s="112"/>
      <c r="C33" s="103"/>
      <c r="D33" s="103"/>
      <c r="E33" s="148">
        <f t="shared" si="0"/>
        <v>0</v>
      </c>
      <c r="F33" s="148">
        <f t="shared" si="1"/>
        <v>0</v>
      </c>
      <c r="G33" s="148"/>
      <c r="H33" s="148"/>
      <c r="I33" s="105"/>
      <c r="J33" s="105"/>
      <c r="K33" s="105"/>
      <c r="L33" s="105"/>
      <c r="M33" s="105"/>
      <c r="N33" s="148">
        <f t="shared" si="2"/>
        <v>0</v>
      </c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29"/>
    </row>
    <row r="34" spans="1:38" x14ac:dyDescent="0.25">
      <c r="A34" s="163">
        <f t="shared" si="3"/>
        <v>24</v>
      </c>
      <c r="B34" s="112"/>
      <c r="C34" s="103"/>
      <c r="D34" s="103"/>
      <c r="E34" s="148">
        <f t="shared" si="0"/>
        <v>0</v>
      </c>
      <c r="F34" s="148">
        <f t="shared" si="1"/>
        <v>0</v>
      </c>
      <c r="G34" s="148"/>
      <c r="H34" s="148"/>
      <c r="I34" s="105"/>
      <c r="J34" s="105"/>
      <c r="K34" s="105"/>
      <c r="L34" s="105"/>
      <c r="M34" s="105"/>
      <c r="N34" s="148">
        <f t="shared" si="2"/>
        <v>0</v>
      </c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29"/>
    </row>
    <row r="35" spans="1:38" x14ac:dyDescent="0.25">
      <c r="A35" s="163">
        <f t="shared" si="3"/>
        <v>25</v>
      </c>
      <c r="B35" s="112"/>
      <c r="C35" s="103"/>
      <c r="D35" s="103"/>
      <c r="E35" s="148">
        <f t="shared" si="0"/>
        <v>0</v>
      </c>
      <c r="F35" s="148">
        <f t="shared" si="1"/>
        <v>0</v>
      </c>
      <c r="G35" s="148"/>
      <c r="H35" s="148"/>
      <c r="I35" s="105"/>
      <c r="J35" s="105"/>
      <c r="K35" s="105"/>
      <c r="L35" s="105"/>
      <c r="M35" s="105"/>
      <c r="N35" s="148">
        <f t="shared" si="2"/>
        <v>0</v>
      </c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29"/>
    </row>
    <row r="36" spans="1:38" ht="31.5" customHeight="1" x14ac:dyDescent="0.25">
      <c r="A36" s="165">
        <f t="shared" si="3"/>
        <v>26</v>
      </c>
      <c r="B36" s="271" t="str">
        <f>'10.1'!B36:D36</f>
        <v>Month - Total Transfers from Other Bank Account / Total des Transferts provenant du Autre Compte Bancaire pour le Mois</v>
      </c>
      <c r="C36" s="272"/>
      <c r="D36" s="273"/>
      <c r="E36" s="166">
        <f>F36</f>
        <v>0</v>
      </c>
      <c r="F36" s="166">
        <f>G36</f>
        <v>0</v>
      </c>
      <c r="G36" s="166">
        <f>AJ69</f>
        <v>0</v>
      </c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64"/>
    </row>
    <row r="37" spans="1:38" ht="28.5" customHeight="1" x14ac:dyDescent="0.25">
      <c r="A37" s="165">
        <f t="shared" si="3"/>
        <v>27</v>
      </c>
      <c r="B37" s="271" t="str">
        <f>'4.1'!B36:D36</f>
        <v>Month - Total Transfers from Investment / Total des Transferts provenant des Investissements pour le Mois</v>
      </c>
      <c r="C37" s="272"/>
      <c r="D37" s="273"/>
      <c r="E37" s="166">
        <f>F37</f>
        <v>0</v>
      </c>
      <c r="F37" s="166">
        <f>H37</f>
        <v>0</v>
      </c>
      <c r="G37" s="166"/>
      <c r="H37" s="166">
        <f>'3.0'!M16</f>
        <v>0</v>
      </c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64"/>
    </row>
    <row r="38" spans="1:38" ht="15.75" thickBot="1" x14ac:dyDescent="0.3">
      <c r="A38" s="283" t="s">
        <v>0</v>
      </c>
      <c r="B38" s="284"/>
      <c r="C38" s="284"/>
      <c r="D38" s="285"/>
      <c r="E38" s="179">
        <f>+E35+F36+F37</f>
        <v>0</v>
      </c>
      <c r="F38" s="180">
        <f t="shared" ref="F38:AK38" si="5">SUM(F11:F37)</f>
        <v>0</v>
      </c>
      <c r="G38" s="180">
        <f t="shared" si="5"/>
        <v>0</v>
      </c>
      <c r="H38" s="180">
        <f t="shared" si="5"/>
        <v>0</v>
      </c>
      <c r="I38" s="180">
        <f t="shared" si="5"/>
        <v>0</v>
      </c>
      <c r="J38" s="180">
        <f t="shared" si="5"/>
        <v>0</v>
      </c>
      <c r="K38" s="180">
        <f t="shared" si="5"/>
        <v>0</v>
      </c>
      <c r="L38" s="180">
        <f t="shared" si="5"/>
        <v>0</v>
      </c>
      <c r="M38" s="180"/>
      <c r="N38" s="180">
        <f t="shared" si="5"/>
        <v>0</v>
      </c>
      <c r="O38" s="180">
        <f t="shared" si="5"/>
        <v>0</v>
      </c>
      <c r="P38" s="180">
        <f t="shared" si="5"/>
        <v>0</v>
      </c>
      <c r="Q38" s="180">
        <f t="shared" si="5"/>
        <v>0</v>
      </c>
      <c r="R38" s="180">
        <f t="shared" si="5"/>
        <v>0</v>
      </c>
      <c r="S38" s="180">
        <f t="shared" si="5"/>
        <v>0</v>
      </c>
      <c r="T38" s="180">
        <f t="shared" si="5"/>
        <v>0</v>
      </c>
      <c r="U38" s="180">
        <f t="shared" si="5"/>
        <v>0</v>
      </c>
      <c r="V38" s="180">
        <f t="shared" si="5"/>
        <v>0</v>
      </c>
      <c r="W38" s="180">
        <f t="shared" si="5"/>
        <v>0</v>
      </c>
      <c r="X38" s="180">
        <f t="shared" si="5"/>
        <v>0</v>
      </c>
      <c r="Y38" s="180">
        <f t="shared" si="5"/>
        <v>0</v>
      </c>
      <c r="Z38" s="180">
        <f t="shared" si="5"/>
        <v>0</v>
      </c>
      <c r="AA38" s="180">
        <f t="shared" si="5"/>
        <v>0</v>
      </c>
      <c r="AB38" s="180">
        <f t="shared" si="5"/>
        <v>0</v>
      </c>
      <c r="AC38" s="180">
        <f t="shared" si="5"/>
        <v>0</v>
      </c>
      <c r="AD38" s="180">
        <f t="shared" si="5"/>
        <v>0</v>
      </c>
      <c r="AE38" s="180">
        <f t="shared" si="5"/>
        <v>0</v>
      </c>
      <c r="AF38" s="180">
        <f t="shared" si="5"/>
        <v>0</v>
      </c>
      <c r="AG38" s="180">
        <f t="shared" si="5"/>
        <v>0</v>
      </c>
      <c r="AH38" s="180">
        <f t="shared" si="5"/>
        <v>0</v>
      </c>
      <c r="AI38" s="180">
        <f t="shared" si="5"/>
        <v>0</v>
      </c>
      <c r="AJ38" s="180">
        <f t="shared" si="5"/>
        <v>0</v>
      </c>
      <c r="AK38" s="180">
        <f t="shared" si="5"/>
        <v>0</v>
      </c>
      <c r="AL38" s="181"/>
    </row>
    <row r="39" spans="1:38" x14ac:dyDescent="0.2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</row>
    <row r="40" spans="1:38" x14ac:dyDescent="0.25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</row>
    <row r="41" spans="1:38" x14ac:dyDescent="0.25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</row>
    <row r="42" spans="1:38" ht="15.75" thickBot="1" x14ac:dyDescent="0.3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</row>
    <row r="43" spans="1:38" x14ac:dyDescent="0.25">
      <c r="A43" s="215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7"/>
    </row>
    <row r="44" spans="1:38" ht="23.25" x14ac:dyDescent="0.35">
      <c r="A44" s="250" t="s">
        <v>200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2"/>
    </row>
    <row r="45" spans="1:38" ht="23.25" x14ac:dyDescent="0.35">
      <c r="A45" s="191" t="s">
        <v>20</v>
      </c>
      <c r="B45" s="190"/>
      <c r="C45" s="192">
        <f>+'10.1'!C45</f>
        <v>0</v>
      </c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3"/>
    </row>
    <row r="46" spans="1:38" ht="23.25" x14ac:dyDescent="0.35">
      <c r="A46" s="250" t="str">
        <f>'4.1'!A45:AL45</f>
        <v>OTHER BANK ACCOUNT / AUTRE COMPTE BANCAIRE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2"/>
    </row>
    <row r="47" spans="1:38" ht="23.25" x14ac:dyDescent="0.35">
      <c r="A47" s="194" t="s">
        <v>29</v>
      </c>
      <c r="B47" s="195"/>
      <c r="C47" s="195"/>
      <c r="D47" s="195">
        <f>+'10.1'!D47</f>
        <v>2020</v>
      </c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6"/>
    </row>
    <row r="48" spans="1:38" ht="23.25" x14ac:dyDescent="0.35">
      <c r="A48" s="194" t="s">
        <v>70</v>
      </c>
      <c r="B48" s="197"/>
      <c r="C48" s="197"/>
      <c r="D48" s="195">
        <f>+D47</f>
        <v>2020</v>
      </c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8"/>
    </row>
    <row r="49" spans="1:38" x14ac:dyDescent="0.25">
      <c r="A49" s="199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38" t="s">
        <v>178</v>
      </c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9"/>
    </row>
    <row r="50" spans="1:38" ht="105" x14ac:dyDescent="0.25">
      <c r="A50" s="201"/>
      <c r="B50" s="202" t="s">
        <v>17</v>
      </c>
      <c r="C50" s="202" t="s">
        <v>38</v>
      </c>
      <c r="D50" s="202" t="s">
        <v>18</v>
      </c>
      <c r="E50" s="202" t="s">
        <v>39</v>
      </c>
      <c r="F50" s="202" t="s">
        <v>40</v>
      </c>
      <c r="G50" s="202" t="str">
        <f>'10.1'!G50</f>
        <v>Transfers from General Bank Account / Transferts du Compte Bancaire Général</v>
      </c>
      <c r="H50" s="202" t="str">
        <f>H9</f>
        <v xml:space="preserve">Transfers from Investments / Transferts des Investissements </v>
      </c>
      <c r="I50" s="202" t="s">
        <v>41</v>
      </c>
      <c r="J50" s="202" t="s">
        <v>75</v>
      </c>
      <c r="K50" s="202" t="s">
        <v>42</v>
      </c>
      <c r="L50" s="202" t="s">
        <v>43</v>
      </c>
      <c r="M50" s="202" t="s">
        <v>44</v>
      </c>
      <c r="N50" s="202" t="s">
        <v>45</v>
      </c>
      <c r="O50" s="202" t="s">
        <v>46</v>
      </c>
      <c r="P50" s="202" t="s">
        <v>47</v>
      </c>
      <c r="Q50" s="202" t="str">
        <f>'4.1'!Q49</f>
        <v>Conferences &amp; Training / Conférences &amp; Formation</v>
      </c>
      <c r="R50" s="202" t="str">
        <f>'4.1'!R49</f>
        <v>Conventions &amp; Collective Bargaining / Conventions &amp; Négociation Collective</v>
      </c>
      <c r="S50" s="202" t="s">
        <v>48</v>
      </c>
      <c r="T50" s="202" t="s">
        <v>49</v>
      </c>
      <c r="U50" s="202" t="s">
        <v>50</v>
      </c>
      <c r="V50" s="202" t="s">
        <v>51</v>
      </c>
      <c r="W50" s="202" t="s">
        <v>52</v>
      </c>
      <c r="X50" s="202" t="s">
        <v>53</v>
      </c>
      <c r="Y50" s="202" t="s">
        <v>54</v>
      </c>
      <c r="Z50" s="202" t="s">
        <v>55</v>
      </c>
      <c r="AA50" s="202" t="s">
        <v>56</v>
      </c>
      <c r="AB50" s="202" t="s">
        <v>36</v>
      </c>
      <c r="AC50" s="202" t="s">
        <v>57</v>
      </c>
      <c r="AD50" s="202" t="s">
        <v>58</v>
      </c>
      <c r="AE50" s="202" t="s">
        <v>59</v>
      </c>
      <c r="AF50" s="202" t="str">
        <f>'4.1'!AF49</f>
        <v xml:space="preserve">Honorariums / Honoraires </v>
      </c>
      <c r="AG50" s="202" t="str">
        <f>'4.1'!AG49</f>
        <v>Loss of Wages / Pertes de Salaires</v>
      </c>
      <c r="AH50" s="202" t="str">
        <f>'4.1'!AH49</f>
        <v>Petty Cash Transfers / Transferts Petite Caisse</v>
      </c>
      <c r="AI50" s="202" t="str">
        <f>'4.1'!AI8</f>
        <v>Investment Transfers / Transferts Investissements</v>
      </c>
      <c r="AJ50" s="202" t="str">
        <f>'10.1'!AJ50</f>
        <v>Transfers to General Bank Account / Transferts au Compte Bancaire Général</v>
      </c>
      <c r="AK50" s="202" t="s">
        <v>43</v>
      </c>
      <c r="AL50" s="203" t="s">
        <v>60</v>
      </c>
    </row>
    <row r="51" spans="1:38" x14ac:dyDescent="0.25">
      <c r="A51" s="204"/>
      <c r="B51" s="205">
        <v>43678</v>
      </c>
      <c r="C51" s="206"/>
      <c r="D51" s="206" t="s">
        <v>62</v>
      </c>
      <c r="E51" s="208">
        <f>'10.1'!E69</f>
        <v>0</v>
      </c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12"/>
    </row>
    <row r="52" spans="1:38" x14ac:dyDescent="0.25">
      <c r="A52" s="204">
        <v>1</v>
      </c>
      <c r="B52" s="112"/>
      <c r="C52" s="103"/>
      <c r="D52" s="103"/>
      <c r="E52" s="208">
        <f t="shared" ref="E52:E66" si="6">+E51+F52-N52</f>
        <v>0</v>
      </c>
      <c r="F52" s="208">
        <f>SUM(H52:L52)</f>
        <v>0</v>
      </c>
      <c r="G52" s="208"/>
      <c r="H52" s="208"/>
      <c r="I52" s="105"/>
      <c r="J52" s="105"/>
      <c r="K52" s="105"/>
      <c r="L52" s="105"/>
      <c r="M52" s="105"/>
      <c r="N52" s="208">
        <f>SUM(O52:AK52)</f>
        <v>0</v>
      </c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29"/>
    </row>
    <row r="53" spans="1:38" x14ac:dyDescent="0.25">
      <c r="A53" s="204">
        <f>1+A52</f>
        <v>2</v>
      </c>
      <c r="B53" s="112"/>
      <c r="C53" s="103"/>
      <c r="D53" s="103"/>
      <c r="E53" s="208">
        <f t="shared" si="6"/>
        <v>0</v>
      </c>
      <c r="F53" s="208">
        <f t="shared" ref="F53:F66" si="7">SUM(H53:L53)</f>
        <v>0</v>
      </c>
      <c r="G53" s="208"/>
      <c r="H53" s="208"/>
      <c r="I53" s="105"/>
      <c r="J53" s="105"/>
      <c r="K53" s="105"/>
      <c r="L53" s="105"/>
      <c r="M53" s="105"/>
      <c r="N53" s="208">
        <f t="shared" ref="N53:N66" si="8">SUM(O53:AK53)</f>
        <v>0</v>
      </c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29"/>
    </row>
    <row r="54" spans="1:38" x14ac:dyDescent="0.25">
      <c r="A54" s="204">
        <f t="shared" ref="A54:A68" si="9">1+A53</f>
        <v>3</v>
      </c>
      <c r="B54" s="112"/>
      <c r="C54" s="103"/>
      <c r="D54" s="103"/>
      <c r="E54" s="208">
        <f t="shared" si="6"/>
        <v>0</v>
      </c>
      <c r="F54" s="208">
        <f t="shared" si="7"/>
        <v>0</v>
      </c>
      <c r="G54" s="208"/>
      <c r="H54" s="208"/>
      <c r="I54" s="105"/>
      <c r="J54" s="105"/>
      <c r="K54" s="105"/>
      <c r="L54" s="105"/>
      <c r="M54" s="105"/>
      <c r="N54" s="208">
        <f t="shared" si="8"/>
        <v>0</v>
      </c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29"/>
    </row>
    <row r="55" spans="1:38" x14ac:dyDescent="0.25">
      <c r="A55" s="204">
        <f t="shared" si="9"/>
        <v>4</v>
      </c>
      <c r="B55" s="112"/>
      <c r="C55" s="103"/>
      <c r="D55" s="103"/>
      <c r="E55" s="208">
        <f t="shared" si="6"/>
        <v>0</v>
      </c>
      <c r="F55" s="208">
        <f t="shared" si="7"/>
        <v>0</v>
      </c>
      <c r="G55" s="208"/>
      <c r="H55" s="208"/>
      <c r="I55" s="105"/>
      <c r="J55" s="105"/>
      <c r="K55" s="105"/>
      <c r="L55" s="105"/>
      <c r="M55" s="105"/>
      <c r="N55" s="208">
        <f t="shared" si="8"/>
        <v>0</v>
      </c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29"/>
    </row>
    <row r="56" spans="1:38" x14ac:dyDescent="0.25">
      <c r="A56" s="204">
        <f t="shared" si="9"/>
        <v>5</v>
      </c>
      <c r="B56" s="112"/>
      <c r="C56" s="103"/>
      <c r="D56" s="103"/>
      <c r="E56" s="208">
        <f t="shared" si="6"/>
        <v>0</v>
      </c>
      <c r="F56" s="208">
        <f t="shared" si="7"/>
        <v>0</v>
      </c>
      <c r="G56" s="208"/>
      <c r="H56" s="208"/>
      <c r="I56" s="105"/>
      <c r="J56" s="105"/>
      <c r="K56" s="105"/>
      <c r="L56" s="105"/>
      <c r="M56" s="105"/>
      <c r="N56" s="208">
        <f t="shared" si="8"/>
        <v>0</v>
      </c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29"/>
    </row>
    <row r="57" spans="1:38" x14ac:dyDescent="0.25">
      <c r="A57" s="204">
        <f t="shared" si="9"/>
        <v>6</v>
      </c>
      <c r="B57" s="112"/>
      <c r="C57" s="103"/>
      <c r="D57" s="103"/>
      <c r="E57" s="208">
        <f t="shared" si="6"/>
        <v>0</v>
      </c>
      <c r="F57" s="208">
        <f t="shared" si="7"/>
        <v>0</v>
      </c>
      <c r="G57" s="208"/>
      <c r="H57" s="208"/>
      <c r="I57" s="105"/>
      <c r="J57" s="105"/>
      <c r="K57" s="105"/>
      <c r="L57" s="105"/>
      <c r="M57" s="105"/>
      <c r="N57" s="208">
        <f t="shared" si="8"/>
        <v>0</v>
      </c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29"/>
    </row>
    <row r="58" spans="1:38" x14ac:dyDescent="0.25">
      <c r="A58" s="204">
        <f t="shared" si="9"/>
        <v>7</v>
      </c>
      <c r="B58" s="112"/>
      <c r="C58" s="103"/>
      <c r="D58" s="103"/>
      <c r="E58" s="208">
        <f t="shared" si="6"/>
        <v>0</v>
      </c>
      <c r="F58" s="208">
        <f t="shared" si="7"/>
        <v>0</v>
      </c>
      <c r="G58" s="208"/>
      <c r="H58" s="208"/>
      <c r="I58" s="105"/>
      <c r="J58" s="105"/>
      <c r="K58" s="105"/>
      <c r="L58" s="105"/>
      <c r="M58" s="105"/>
      <c r="N58" s="208">
        <f t="shared" si="8"/>
        <v>0</v>
      </c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29"/>
    </row>
    <row r="59" spans="1:38" x14ac:dyDescent="0.25">
      <c r="A59" s="204">
        <f t="shared" si="9"/>
        <v>8</v>
      </c>
      <c r="B59" s="112"/>
      <c r="C59" s="103"/>
      <c r="D59" s="103"/>
      <c r="E59" s="208">
        <f t="shared" si="6"/>
        <v>0</v>
      </c>
      <c r="F59" s="208">
        <f t="shared" si="7"/>
        <v>0</v>
      </c>
      <c r="G59" s="208"/>
      <c r="H59" s="208"/>
      <c r="I59" s="105"/>
      <c r="J59" s="105"/>
      <c r="K59" s="105"/>
      <c r="L59" s="105"/>
      <c r="M59" s="105"/>
      <c r="N59" s="208">
        <f t="shared" si="8"/>
        <v>0</v>
      </c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29"/>
    </row>
    <row r="60" spans="1:38" x14ac:dyDescent="0.25">
      <c r="A60" s="204">
        <f t="shared" si="9"/>
        <v>9</v>
      </c>
      <c r="B60" s="112"/>
      <c r="C60" s="103"/>
      <c r="D60" s="103"/>
      <c r="E60" s="208">
        <f t="shared" si="6"/>
        <v>0</v>
      </c>
      <c r="F60" s="208">
        <f t="shared" si="7"/>
        <v>0</v>
      </c>
      <c r="G60" s="208"/>
      <c r="H60" s="208"/>
      <c r="I60" s="105"/>
      <c r="J60" s="105"/>
      <c r="K60" s="105"/>
      <c r="L60" s="105"/>
      <c r="M60" s="105"/>
      <c r="N60" s="208">
        <f t="shared" si="8"/>
        <v>0</v>
      </c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29"/>
    </row>
    <row r="61" spans="1:38" x14ac:dyDescent="0.25">
      <c r="A61" s="204">
        <f t="shared" si="9"/>
        <v>10</v>
      </c>
      <c r="B61" s="112"/>
      <c r="C61" s="103"/>
      <c r="D61" s="103"/>
      <c r="E61" s="208">
        <f t="shared" si="6"/>
        <v>0</v>
      </c>
      <c r="F61" s="208">
        <f t="shared" si="7"/>
        <v>0</v>
      </c>
      <c r="G61" s="208"/>
      <c r="H61" s="208"/>
      <c r="I61" s="105"/>
      <c r="J61" s="105"/>
      <c r="K61" s="105"/>
      <c r="L61" s="105"/>
      <c r="M61" s="105"/>
      <c r="N61" s="208">
        <f t="shared" si="8"/>
        <v>0</v>
      </c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29"/>
    </row>
    <row r="62" spans="1:38" x14ac:dyDescent="0.25">
      <c r="A62" s="204">
        <f t="shared" si="9"/>
        <v>11</v>
      </c>
      <c r="B62" s="112"/>
      <c r="C62" s="103"/>
      <c r="D62" s="103"/>
      <c r="E62" s="208">
        <f t="shared" si="6"/>
        <v>0</v>
      </c>
      <c r="F62" s="208">
        <f t="shared" si="7"/>
        <v>0</v>
      </c>
      <c r="G62" s="208"/>
      <c r="H62" s="208"/>
      <c r="I62" s="105"/>
      <c r="J62" s="105"/>
      <c r="K62" s="105"/>
      <c r="L62" s="105"/>
      <c r="M62" s="105"/>
      <c r="N62" s="208">
        <f t="shared" si="8"/>
        <v>0</v>
      </c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29"/>
    </row>
    <row r="63" spans="1:38" x14ac:dyDescent="0.25">
      <c r="A63" s="204">
        <f t="shared" si="9"/>
        <v>12</v>
      </c>
      <c r="B63" s="112"/>
      <c r="C63" s="103"/>
      <c r="D63" s="103"/>
      <c r="E63" s="208">
        <f t="shared" si="6"/>
        <v>0</v>
      </c>
      <c r="F63" s="208">
        <f t="shared" si="7"/>
        <v>0</v>
      </c>
      <c r="G63" s="208"/>
      <c r="H63" s="208"/>
      <c r="I63" s="105"/>
      <c r="J63" s="105"/>
      <c r="K63" s="105"/>
      <c r="L63" s="105"/>
      <c r="M63" s="105"/>
      <c r="N63" s="208">
        <f t="shared" si="8"/>
        <v>0</v>
      </c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29"/>
    </row>
    <row r="64" spans="1:38" x14ac:dyDescent="0.25">
      <c r="A64" s="204">
        <f t="shared" si="9"/>
        <v>13</v>
      </c>
      <c r="B64" s="112"/>
      <c r="C64" s="103"/>
      <c r="D64" s="103"/>
      <c r="E64" s="208">
        <f t="shared" si="6"/>
        <v>0</v>
      </c>
      <c r="F64" s="208">
        <f t="shared" si="7"/>
        <v>0</v>
      </c>
      <c r="G64" s="208"/>
      <c r="H64" s="208"/>
      <c r="I64" s="105"/>
      <c r="J64" s="105"/>
      <c r="K64" s="105"/>
      <c r="L64" s="105"/>
      <c r="M64" s="105"/>
      <c r="N64" s="208">
        <f t="shared" si="8"/>
        <v>0</v>
      </c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29"/>
    </row>
    <row r="65" spans="1:38" x14ac:dyDescent="0.25">
      <c r="A65" s="204">
        <f t="shared" si="9"/>
        <v>14</v>
      </c>
      <c r="B65" s="112"/>
      <c r="C65" s="103"/>
      <c r="D65" s="103"/>
      <c r="E65" s="208">
        <f t="shared" si="6"/>
        <v>0</v>
      </c>
      <c r="F65" s="208">
        <f t="shared" si="7"/>
        <v>0</v>
      </c>
      <c r="G65" s="208"/>
      <c r="H65" s="208"/>
      <c r="I65" s="105"/>
      <c r="J65" s="105"/>
      <c r="K65" s="105"/>
      <c r="L65" s="105"/>
      <c r="M65" s="105"/>
      <c r="N65" s="208">
        <f t="shared" si="8"/>
        <v>0</v>
      </c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29"/>
    </row>
    <row r="66" spans="1:38" x14ac:dyDescent="0.25">
      <c r="A66" s="204">
        <f t="shared" si="9"/>
        <v>15</v>
      </c>
      <c r="B66" s="112"/>
      <c r="C66" s="103"/>
      <c r="D66" s="103"/>
      <c r="E66" s="208">
        <f t="shared" si="6"/>
        <v>0</v>
      </c>
      <c r="F66" s="208">
        <f t="shared" si="7"/>
        <v>0</v>
      </c>
      <c r="G66" s="208"/>
      <c r="H66" s="208"/>
      <c r="I66" s="105"/>
      <c r="J66" s="105"/>
      <c r="K66" s="105"/>
      <c r="L66" s="105"/>
      <c r="M66" s="105"/>
      <c r="N66" s="208">
        <f t="shared" si="8"/>
        <v>0</v>
      </c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29"/>
    </row>
    <row r="67" spans="1:38" ht="30.75" customHeight="1" x14ac:dyDescent="0.25">
      <c r="A67" s="207">
        <f t="shared" si="9"/>
        <v>16</v>
      </c>
      <c r="B67" s="278" t="str">
        <f>'10.1'!B67:D67</f>
        <v>Month - Total Transfers from General Bank Account / Total des Transferts provenant du Compte Bancaire Général pour le Mois</v>
      </c>
      <c r="C67" s="281"/>
      <c r="D67" s="282"/>
      <c r="E67" s="209">
        <f>F67</f>
        <v>0</v>
      </c>
      <c r="F67" s="209">
        <f>G67</f>
        <v>0</v>
      </c>
      <c r="G67" s="209">
        <f>AJ38</f>
        <v>0</v>
      </c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12"/>
    </row>
    <row r="68" spans="1:38" ht="29.25" customHeight="1" x14ac:dyDescent="0.25">
      <c r="A68" s="207">
        <f t="shared" si="9"/>
        <v>17</v>
      </c>
      <c r="B68" s="232" t="str">
        <f>B37</f>
        <v>Month - Total Transfers from Investment / Total des Transferts provenant des Investissements pour le Mois</v>
      </c>
      <c r="C68" s="233"/>
      <c r="D68" s="234"/>
      <c r="E68" s="209">
        <f>F68</f>
        <v>0</v>
      </c>
      <c r="F68" s="209">
        <f>H68</f>
        <v>0</v>
      </c>
      <c r="G68" s="209"/>
      <c r="H68" s="209">
        <f>'3.0'!N16</f>
        <v>0</v>
      </c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12"/>
    </row>
    <row r="69" spans="1:38" ht="15.75" thickBot="1" x14ac:dyDescent="0.3">
      <c r="A69" s="235" t="s">
        <v>0</v>
      </c>
      <c r="B69" s="236"/>
      <c r="C69" s="236"/>
      <c r="D69" s="237"/>
      <c r="E69" s="210">
        <f>+E66+F67+F68</f>
        <v>0</v>
      </c>
      <c r="F69" s="211">
        <f t="shared" ref="F69:AK69" si="10">SUM(F52:F68)</f>
        <v>0</v>
      </c>
      <c r="G69" s="211">
        <f t="shared" si="10"/>
        <v>0</v>
      </c>
      <c r="H69" s="211">
        <f>SUM(H52:H68)</f>
        <v>0</v>
      </c>
      <c r="I69" s="211">
        <f>SUM(I52:I68)</f>
        <v>0</v>
      </c>
      <c r="J69" s="211">
        <f t="shared" si="10"/>
        <v>0</v>
      </c>
      <c r="K69" s="211">
        <f t="shared" si="10"/>
        <v>0</v>
      </c>
      <c r="L69" s="211">
        <f t="shared" si="10"/>
        <v>0</v>
      </c>
      <c r="M69" s="211"/>
      <c r="N69" s="211">
        <f t="shared" si="10"/>
        <v>0</v>
      </c>
      <c r="O69" s="211">
        <f t="shared" si="10"/>
        <v>0</v>
      </c>
      <c r="P69" s="211">
        <f t="shared" si="10"/>
        <v>0</v>
      </c>
      <c r="Q69" s="211">
        <f t="shared" si="10"/>
        <v>0</v>
      </c>
      <c r="R69" s="211">
        <f t="shared" si="10"/>
        <v>0</v>
      </c>
      <c r="S69" s="211">
        <f t="shared" si="10"/>
        <v>0</v>
      </c>
      <c r="T69" s="211">
        <f t="shared" si="10"/>
        <v>0</v>
      </c>
      <c r="U69" s="211">
        <f t="shared" si="10"/>
        <v>0</v>
      </c>
      <c r="V69" s="211">
        <f t="shared" si="10"/>
        <v>0</v>
      </c>
      <c r="W69" s="211">
        <f t="shared" si="10"/>
        <v>0</v>
      </c>
      <c r="X69" s="211">
        <f t="shared" si="10"/>
        <v>0</v>
      </c>
      <c r="Y69" s="211">
        <f t="shared" si="10"/>
        <v>0</v>
      </c>
      <c r="Z69" s="211">
        <f t="shared" si="10"/>
        <v>0</v>
      </c>
      <c r="AA69" s="211">
        <f t="shared" si="10"/>
        <v>0</v>
      </c>
      <c r="AB69" s="211">
        <f t="shared" si="10"/>
        <v>0</v>
      </c>
      <c r="AC69" s="211">
        <f t="shared" si="10"/>
        <v>0</v>
      </c>
      <c r="AD69" s="211">
        <f t="shared" si="10"/>
        <v>0</v>
      </c>
      <c r="AE69" s="211">
        <f t="shared" si="10"/>
        <v>0</v>
      </c>
      <c r="AF69" s="211">
        <f t="shared" si="10"/>
        <v>0</v>
      </c>
      <c r="AG69" s="211">
        <f t="shared" si="10"/>
        <v>0</v>
      </c>
      <c r="AH69" s="211">
        <f t="shared" si="10"/>
        <v>0</v>
      </c>
      <c r="AI69" s="211">
        <f t="shared" si="10"/>
        <v>0</v>
      </c>
      <c r="AJ69" s="211">
        <f t="shared" si="10"/>
        <v>0</v>
      </c>
      <c r="AK69" s="211">
        <f t="shared" si="10"/>
        <v>0</v>
      </c>
      <c r="AL69" s="213"/>
    </row>
    <row r="70" spans="1:38" x14ac:dyDescent="0.25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</row>
    <row r="71" spans="1:38" x14ac:dyDescent="0.25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</row>
    <row r="72" spans="1:38" x14ac:dyDescent="0.25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</row>
  </sheetData>
  <sheetProtection algorithmName="SHA-512" hashValue="r05AkFM0qfDaVCkX1Bfj6RczoRpQRHLY6LemaZGoL0YTFMRS7fe6OKerpP8Um8L6WLAGXThpjS7dLGiRWUdL+A==" saltValue="BIqxT76SPCOgfAX3IkLWCw==" spinCount="100000" sheet="1" objects="1" scenarios="1" formatColumns="0" formatRows="0" selectLockedCells="1"/>
  <mergeCells count="12">
    <mergeCell ref="A3:AL3"/>
    <mergeCell ref="A44:AL44"/>
    <mergeCell ref="A46:AL46"/>
    <mergeCell ref="B37:D37"/>
    <mergeCell ref="A38:D38"/>
    <mergeCell ref="B68:D68"/>
    <mergeCell ref="A69:D69"/>
    <mergeCell ref="O49:AL49"/>
    <mergeCell ref="A5:AL5"/>
    <mergeCell ref="O8:AL8"/>
    <mergeCell ref="B36:D36"/>
    <mergeCell ref="B67:D67"/>
  </mergeCells>
  <pageMargins left="0.7" right="0.7" top="0.75" bottom="0.75" header="0.3" footer="0.3"/>
  <pageSetup paperSize="5" scale="60" orientation="landscape" r:id="rId1"/>
  <rowBreaks count="1" manualBreakCount="1">
    <brk id="40" max="16383" man="1"/>
  </rowBreaks>
  <ignoredErrors>
    <ignoredError sqref="F36 F67" formula="1"/>
    <ignoredError sqref="B36 B67" unlocked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workbookViewId="0">
      <selection activeCell="G10" sqref="G10"/>
    </sheetView>
  </sheetViews>
  <sheetFormatPr defaultColWidth="11.42578125" defaultRowHeight="15" x14ac:dyDescent="0.25"/>
  <cols>
    <col min="1" max="1" width="16.42578125" customWidth="1"/>
    <col min="2" max="2" width="13.28515625" customWidth="1"/>
    <col min="3" max="3" width="21.28515625" customWidth="1"/>
    <col min="4" max="4" width="11.140625" customWidth="1"/>
    <col min="5" max="5" width="17" customWidth="1"/>
    <col min="6" max="6" width="14" customWidth="1"/>
    <col min="7" max="7" width="13" customWidth="1"/>
  </cols>
  <sheetData>
    <row r="2" spans="1:25" ht="23.25" x14ac:dyDescent="0.35">
      <c r="A2" s="34" t="s">
        <v>200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23.25" x14ac:dyDescent="0.35">
      <c r="A3" s="17" t="s">
        <v>20</v>
      </c>
      <c r="B3" s="25">
        <f>+'10.2'!B3</f>
        <v>0</v>
      </c>
      <c r="C3" s="34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3.25" x14ac:dyDescent="0.35">
      <c r="A4" s="34" t="str">
        <f>'4.2'!A4</f>
        <v>BANK RECONCILIATION / CONCILIATION BANCAIRE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23.25" x14ac:dyDescent="0.35">
      <c r="A5" s="34" t="s">
        <v>29</v>
      </c>
      <c r="B5" s="34"/>
      <c r="C5" s="34">
        <f>+'10.2'!C5</f>
        <v>2020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ht="23.25" x14ac:dyDescent="0.35">
      <c r="A6" s="34" t="s">
        <v>70</v>
      </c>
      <c r="C6" s="34">
        <f>+C5</f>
        <v>2020</v>
      </c>
      <c r="D6" s="34"/>
    </row>
    <row r="8" spans="1:25" ht="18.75" x14ac:dyDescent="0.3">
      <c r="B8" s="1"/>
      <c r="C8" s="1"/>
    </row>
    <row r="10" spans="1:25" ht="48" customHeight="1" x14ac:dyDescent="0.25">
      <c r="B10" s="262" t="s">
        <v>110</v>
      </c>
      <c r="C10" s="275"/>
      <c r="D10" s="275"/>
      <c r="E10" s="43"/>
      <c r="F10" s="4"/>
      <c r="G10" s="114"/>
    </row>
    <row r="11" spans="1:25" x14ac:dyDescent="0.25">
      <c r="F11" s="4"/>
      <c r="G11" s="4"/>
    </row>
    <row r="12" spans="1:25" ht="30" x14ac:dyDescent="0.25">
      <c r="B12" s="262" t="s">
        <v>106</v>
      </c>
      <c r="C12" s="262"/>
      <c r="D12" s="40"/>
      <c r="E12" s="41" t="s">
        <v>107</v>
      </c>
      <c r="F12" s="42" t="s">
        <v>108</v>
      </c>
      <c r="G12" s="4"/>
    </row>
    <row r="13" spans="1:25" x14ac:dyDescent="0.25">
      <c r="B13" s="263" t="s">
        <v>109</v>
      </c>
      <c r="C13" s="263"/>
      <c r="D13" s="35"/>
      <c r="E13" s="115"/>
      <c r="F13" s="116"/>
      <c r="G13" s="4"/>
    </row>
    <row r="14" spans="1:25" x14ac:dyDescent="0.25">
      <c r="B14" s="263"/>
      <c r="C14" s="263"/>
      <c r="D14" s="35"/>
      <c r="E14" s="117"/>
      <c r="F14" s="118"/>
      <c r="G14" s="4"/>
    </row>
    <row r="15" spans="1:25" x14ac:dyDescent="0.25">
      <c r="B15" s="263"/>
      <c r="C15" s="263"/>
      <c r="D15" s="35"/>
      <c r="E15" s="117"/>
      <c r="F15" s="118"/>
      <c r="G15" s="4"/>
    </row>
    <row r="16" spans="1:25" x14ac:dyDescent="0.25">
      <c r="B16" s="263"/>
      <c r="C16" s="263"/>
      <c r="D16" s="35"/>
      <c r="E16" s="117"/>
      <c r="F16" s="118"/>
      <c r="G16" s="4"/>
    </row>
    <row r="17" spans="2:7" x14ac:dyDescent="0.25">
      <c r="B17" s="263"/>
      <c r="C17" s="263"/>
      <c r="D17" s="35"/>
      <c r="E17" s="117"/>
      <c r="F17" s="118"/>
      <c r="G17" s="4"/>
    </row>
    <row r="18" spans="2:7" x14ac:dyDescent="0.25">
      <c r="B18" s="263"/>
      <c r="C18" s="263"/>
      <c r="D18" s="35"/>
      <c r="E18" s="117"/>
      <c r="F18" s="118"/>
      <c r="G18" s="4"/>
    </row>
    <row r="19" spans="2:7" x14ac:dyDescent="0.25">
      <c r="B19" s="263"/>
      <c r="C19" s="263"/>
      <c r="D19" s="35"/>
      <c r="E19" s="117"/>
      <c r="F19" s="118"/>
      <c r="G19" s="4"/>
    </row>
    <row r="20" spans="2:7" x14ac:dyDescent="0.25">
      <c r="B20" s="263"/>
      <c r="C20" s="263"/>
      <c r="D20" s="35"/>
      <c r="E20" s="117"/>
      <c r="F20" s="118"/>
      <c r="G20" s="4"/>
    </row>
    <row r="21" spans="2:7" x14ac:dyDescent="0.25">
      <c r="B21" s="263"/>
      <c r="C21" s="263"/>
      <c r="D21" s="35"/>
      <c r="E21" s="117"/>
      <c r="F21" s="118"/>
      <c r="G21" s="4"/>
    </row>
    <row r="22" spans="2:7" x14ac:dyDescent="0.25">
      <c r="B22" s="263"/>
      <c r="C22" s="263"/>
      <c r="D22" s="35"/>
      <c r="E22" s="119"/>
      <c r="F22" s="120"/>
      <c r="G22" s="4"/>
    </row>
    <row r="23" spans="2:7" x14ac:dyDescent="0.25">
      <c r="F23" s="4">
        <f>SUM(F13:F22)</f>
        <v>0</v>
      </c>
      <c r="G23" s="4">
        <f>-F23</f>
        <v>0</v>
      </c>
    </row>
    <row r="24" spans="2:7" x14ac:dyDescent="0.25">
      <c r="F24" s="4"/>
      <c r="G24" s="4"/>
    </row>
    <row r="25" spans="2:7" ht="30" x14ac:dyDescent="0.25">
      <c r="B25" s="262" t="s">
        <v>111</v>
      </c>
      <c r="C25" s="262"/>
      <c r="D25" s="2"/>
      <c r="E25" s="15" t="s">
        <v>19</v>
      </c>
      <c r="F25" s="42" t="s">
        <v>108</v>
      </c>
      <c r="G25" s="4"/>
    </row>
    <row r="26" spans="2:7" x14ac:dyDescent="0.25">
      <c r="B26" s="263" t="s">
        <v>109</v>
      </c>
      <c r="C26" s="263"/>
      <c r="D26" s="35"/>
      <c r="E26" s="115"/>
      <c r="F26" s="116"/>
      <c r="G26" s="4"/>
    </row>
    <row r="27" spans="2:7" x14ac:dyDescent="0.25">
      <c r="B27" s="263"/>
      <c r="C27" s="263"/>
      <c r="D27" s="35"/>
      <c r="E27" s="117"/>
      <c r="F27" s="118"/>
      <c r="G27" s="4"/>
    </row>
    <row r="28" spans="2:7" x14ac:dyDescent="0.25">
      <c r="B28" s="263"/>
      <c r="C28" s="263"/>
      <c r="D28" s="35"/>
      <c r="E28" s="117"/>
      <c r="F28" s="118"/>
      <c r="G28" s="4"/>
    </row>
    <row r="29" spans="2:7" x14ac:dyDescent="0.25">
      <c r="B29" s="263"/>
      <c r="C29" s="263"/>
      <c r="D29" s="35"/>
      <c r="E29" s="117"/>
      <c r="F29" s="118"/>
      <c r="G29" s="4"/>
    </row>
    <row r="30" spans="2:7" x14ac:dyDescent="0.25">
      <c r="B30" s="263"/>
      <c r="C30" s="263"/>
      <c r="D30" s="35"/>
      <c r="E30" s="117"/>
      <c r="F30" s="118"/>
      <c r="G30" s="4"/>
    </row>
    <row r="31" spans="2:7" x14ac:dyDescent="0.25">
      <c r="B31" s="263"/>
      <c r="C31" s="263"/>
      <c r="D31" s="35"/>
      <c r="E31" s="117"/>
      <c r="F31" s="118"/>
      <c r="G31" s="4"/>
    </row>
    <row r="32" spans="2:7" x14ac:dyDescent="0.25">
      <c r="B32" s="263"/>
      <c r="C32" s="263"/>
      <c r="D32" s="35"/>
      <c r="E32" s="117"/>
      <c r="F32" s="118"/>
      <c r="G32" s="4"/>
    </row>
    <row r="33" spans="1:8" x14ac:dyDescent="0.25">
      <c r="B33" s="263"/>
      <c r="C33" s="263"/>
      <c r="D33" s="35"/>
      <c r="E33" s="119"/>
      <c r="F33" s="120"/>
      <c r="G33" s="4"/>
    </row>
    <row r="34" spans="1:8" x14ac:dyDescent="0.25">
      <c r="F34" s="4">
        <f>SUM(F26:F33)</f>
        <v>0</v>
      </c>
      <c r="G34" s="4">
        <f>+F34</f>
        <v>0</v>
      </c>
    </row>
    <row r="35" spans="1:8" x14ac:dyDescent="0.25">
      <c r="F35" s="4"/>
      <c r="G35" s="7"/>
    </row>
    <row r="36" spans="1:8" x14ac:dyDescent="0.25">
      <c r="F36" s="4"/>
      <c r="G36" s="4"/>
    </row>
    <row r="37" spans="1:8" ht="36.75" customHeight="1" thickBot="1" x14ac:dyDescent="0.3">
      <c r="B37" s="262" t="s">
        <v>112</v>
      </c>
      <c r="C37" s="262"/>
      <c r="D37" s="262"/>
      <c r="F37" s="4"/>
      <c r="G37" s="6">
        <f>+G10+G23+G34</f>
        <v>0</v>
      </c>
    </row>
    <row r="38" spans="1:8" ht="15.75" thickTop="1" x14ac:dyDescent="0.25">
      <c r="F38" s="4"/>
      <c r="G38" s="4"/>
    </row>
    <row r="39" spans="1:8" ht="31.5" customHeight="1" thickBot="1" x14ac:dyDescent="0.3">
      <c r="B39" s="262" t="s">
        <v>113</v>
      </c>
      <c r="C39" s="262"/>
      <c r="D39" s="262"/>
      <c r="F39" s="4"/>
      <c r="G39" s="6">
        <f>+'11.1'!E38</f>
        <v>0</v>
      </c>
    </row>
    <row r="40" spans="1:8" ht="15.75" thickTop="1" x14ac:dyDescent="0.25">
      <c r="F40" s="4"/>
      <c r="G40" s="4"/>
    </row>
    <row r="41" spans="1:8" ht="39.75" customHeight="1" thickBot="1" x14ac:dyDescent="0.3">
      <c r="B41" s="262" t="s">
        <v>114</v>
      </c>
      <c r="C41" s="262"/>
      <c r="D41" s="262"/>
      <c r="E41" s="2"/>
      <c r="F41" s="5"/>
      <c r="G41" s="6">
        <f>+G37-G39</f>
        <v>0</v>
      </c>
    </row>
    <row r="42" spans="1:8" ht="15.75" thickTop="1" x14ac:dyDescent="0.25"/>
    <row r="45" spans="1:8" x14ac:dyDescent="0.25">
      <c r="A45" s="59"/>
      <c r="B45" s="26"/>
      <c r="C45" s="26"/>
      <c r="D45" s="26"/>
      <c r="E45" s="26"/>
      <c r="F45" s="26"/>
      <c r="G45" s="26"/>
      <c r="H45" s="26"/>
    </row>
    <row r="46" spans="1:8" x14ac:dyDescent="0.25">
      <c r="A46" s="59"/>
      <c r="B46" s="59"/>
      <c r="C46" s="26"/>
      <c r="D46" s="26"/>
      <c r="E46" s="26"/>
      <c r="F46" s="59"/>
      <c r="G46" s="26"/>
      <c r="H46" s="26"/>
    </row>
  </sheetData>
  <sheetProtection algorithmName="SHA-512" hashValue="OfHiJRSdMSzB8oHgQHYLKYM6inWuC8/PipxS2HCeQPinwNqEbs2/gj71wsTPUNxCoaaAUIV6pudPKXKMLoksUA==" saltValue="+WJACRjXOZSEgypfUDtNAw==" spinCount="100000" sheet="1" objects="1" scenarios="1" formatColumns="0" formatRows="0" selectLockedCells="1"/>
  <mergeCells count="8">
    <mergeCell ref="B41:D41"/>
    <mergeCell ref="B13:C22"/>
    <mergeCell ref="B26:C33"/>
    <mergeCell ref="B10:D10"/>
    <mergeCell ref="B12:C12"/>
    <mergeCell ref="B25:C25"/>
    <mergeCell ref="B37:D37"/>
    <mergeCell ref="B39:D39"/>
  </mergeCells>
  <pageMargins left="0.7" right="0.7" top="0.75" bottom="0.75" header="0.3" footer="0.3"/>
  <pageSetup scale="76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workbookViewId="0">
      <selection activeCell="G10" sqref="G10"/>
    </sheetView>
  </sheetViews>
  <sheetFormatPr defaultColWidth="11.42578125" defaultRowHeight="15" x14ac:dyDescent="0.25"/>
  <cols>
    <col min="1" max="1" width="16.42578125" customWidth="1"/>
    <col min="2" max="2" width="13.28515625" customWidth="1"/>
    <col min="3" max="3" width="21.28515625" customWidth="1"/>
    <col min="4" max="4" width="11.140625" customWidth="1"/>
    <col min="5" max="5" width="17" customWidth="1"/>
    <col min="6" max="6" width="13.85546875" customWidth="1"/>
    <col min="7" max="7" width="12.140625" bestFit="1" customWidth="1"/>
  </cols>
  <sheetData>
    <row r="2" spans="1:25" ht="23.25" x14ac:dyDescent="0.35">
      <c r="A2" s="45" t="s">
        <v>200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23.25" x14ac:dyDescent="0.35">
      <c r="A3" s="17" t="s">
        <v>20</v>
      </c>
      <c r="B3" s="25">
        <f>+'10.2'!B3</f>
        <v>0</v>
      </c>
      <c r="C3" s="45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45.75" customHeight="1" x14ac:dyDescent="0.35">
      <c r="A4" s="265" t="str">
        <f>'4.3'!A4</f>
        <v>BANK RECONCILIATION - OTHER BANK ACCOUNT / CONCILIATION BANCAIRE - AUTRE COMPTE BANCAIRE</v>
      </c>
      <c r="B4" s="265"/>
      <c r="C4" s="265"/>
      <c r="D4" s="265"/>
      <c r="E4" s="265"/>
      <c r="F4" s="265"/>
      <c r="G4" s="26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ht="23.25" x14ac:dyDescent="0.35">
      <c r="A5" s="45" t="s">
        <v>29</v>
      </c>
      <c r="B5" s="45"/>
      <c r="C5" s="45">
        <f>+'10.2'!C5</f>
        <v>2020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ht="23.25" x14ac:dyDescent="0.35">
      <c r="A6" s="45" t="s">
        <v>70</v>
      </c>
      <c r="C6" s="45">
        <f>+C5</f>
        <v>2020</v>
      </c>
      <c r="D6" s="45"/>
    </row>
    <row r="8" spans="1:25" ht="18.75" x14ac:dyDescent="0.3">
      <c r="B8" s="1"/>
      <c r="C8" s="1"/>
    </row>
    <row r="10" spans="1:25" ht="48" customHeight="1" x14ac:dyDescent="0.25">
      <c r="B10" s="262" t="s">
        <v>110</v>
      </c>
      <c r="C10" s="275"/>
      <c r="D10" s="275"/>
      <c r="E10" s="44"/>
      <c r="F10" s="4"/>
      <c r="G10" s="114"/>
    </row>
    <row r="11" spans="1:25" x14ac:dyDescent="0.25">
      <c r="F11" s="4"/>
      <c r="G11" s="4"/>
    </row>
    <row r="12" spans="1:25" ht="30" x14ac:dyDescent="0.25">
      <c r="B12" s="262" t="s">
        <v>106</v>
      </c>
      <c r="C12" s="262"/>
      <c r="D12" s="40"/>
      <c r="E12" s="41" t="s">
        <v>107</v>
      </c>
      <c r="F12" s="42" t="s">
        <v>108</v>
      </c>
      <c r="G12" s="4"/>
    </row>
    <row r="13" spans="1:25" x14ac:dyDescent="0.25">
      <c r="B13" s="263" t="s">
        <v>109</v>
      </c>
      <c r="C13" s="263"/>
      <c r="D13" s="35"/>
      <c r="E13" s="115"/>
      <c r="F13" s="116"/>
      <c r="G13" s="4"/>
    </row>
    <row r="14" spans="1:25" x14ac:dyDescent="0.25">
      <c r="B14" s="263"/>
      <c r="C14" s="263"/>
      <c r="D14" s="35"/>
      <c r="E14" s="117"/>
      <c r="F14" s="118"/>
      <c r="G14" s="4"/>
    </row>
    <row r="15" spans="1:25" x14ac:dyDescent="0.25">
      <c r="B15" s="263"/>
      <c r="C15" s="263"/>
      <c r="D15" s="35"/>
      <c r="E15" s="117"/>
      <c r="F15" s="118"/>
      <c r="G15" s="4"/>
    </row>
    <row r="16" spans="1:25" x14ac:dyDescent="0.25">
      <c r="B16" s="263"/>
      <c r="C16" s="263"/>
      <c r="D16" s="35"/>
      <c r="E16" s="117"/>
      <c r="F16" s="118"/>
      <c r="G16" s="4"/>
    </row>
    <row r="17" spans="2:7" x14ac:dyDescent="0.25">
      <c r="B17" s="263"/>
      <c r="C17" s="263"/>
      <c r="D17" s="35"/>
      <c r="E17" s="117"/>
      <c r="F17" s="118"/>
      <c r="G17" s="4"/>
    </row>
    <row r="18" spans="2:7" x14ac:dyDescent="0.25">
      <c r="B18" s="263"/>
      <c r="C18" s="263"/>
      <c r="D18" s="35"/>
      <c r="E18" s="117"/>
      <c r="F18" s="118"/>
      <c r="G18" s="4"/>
    </row>
    <row r="19" spans="2:7" x14ac:dyDescent="0.25">
      <c r="B19" s="263"/>
      <c r="C19" s="263"/>
      <c r="D19" s="35"/>
      <c r="E19" s="117"/>
      <c r="F19" s="118"/>
      <c r="G19" s="4"/>
    </row>
    <row r="20" spans="2:7" x14ac:dyDescent="0.25">
      <c r="B20" s="263"/>
      <c r="C20" s="263"/>
      <c r="D20" s="35"/>
      <c r="E20" s="117"/>
      <c r="F20" s="118"/>
      <c r="G20" s="4"/>
    </row>
    <row r="21" spans="2:7" x14ac:dyDescent="0.25">
      <c r="B21" s="263"/>
      <c r="C21" s="263"/>
      <c r="D21" s="35"/>
      <c r="E21" s="117"/>
      <c r="F21" s="118"/>
      <c r="G21" s="4"/>
    </row>
    <row r="22" spans="2:7" x14ac:dyDescent="0.25">
      <c r="B22" s="263"/>
      <c r="C22" s="263"/>
      <c r="D22" s="35"/>
      <c r="E22" s="119"/>
      <c r="F22" s="120"/>
      <c r="G22" s="4"/>
    </row>
    <row r="23" spans="2:7" x14ac:dyDescent="0.25">
      <c r="F23" s="4">
        <f>SUM(F13:F22)</f>
        <v>0</v>
      </c>
      <c r="G23" s="4">
        <f>-F23</f>
        <v>0</v>
      </c>
    </row>
    <row r="24" spans="2:7" x14ac:dyDescent="0.25">
      <c r="F24" s="4"/>
      <c r="G24" s="4"/>
    </row>
    <row r="25" spans="2:7" ht="30" x14ac:dyDescent="0.25">
      <c r="B25" s="262" t="s">
        <v>111</v>
      </c>
      <c r="C25" s="262"/>
      <c r="D25" s="2"/>
      <c r="E25" s="15" t="s">
        <v>19</v>
      </c>
      <c r="F25" s="42" t="s">
        <v>108</v>
      </c>
      <c r="G25" s="4"/>
    </row>
    <row r="26" spans="2:7" x14ac:dyDescent="0.25">
      <c r="B26" s="263" t="s">
        <v>109</v>
      </c>
      <c r="C26" s="263"/>
      <c r="D26" s="35"/>
      <c r="E26" s="115"/>
      <c r="F26" s="116"/>
      <c r="G26" s="4"/>
    </row>
    <row r="27" spans="2:7" x14ac:dyDescent="0.25">
      <c r="B27" s="263"/>
      <c r="C27" s="263"/>
      <c r="D27" s="35"/>
      <c r="E27" s="117"/>
      <c r="F27" s="118"/>
      <c r="G27" s="4"/>
    </row>
    <row r="28" spans="2:7" x14ac:dyDescent="0.25">
      <c r="B28" s="263"/>
      <c r="C28" s="263"/>
      <c r="D28" s="35"/>
      <c r="E28" s="117"/>
      <c r="F28" s="118"/>
      <c r="G28" s="4"/>
    </row>
    <row r="29" spans="2:7" x14ac:dyDescent="0.25">
      <c r="B29" s="263"/>
      <c r="C29" s="263"/>
      <c r="D29" s="35"/>
      <c r="E29" s="117"/>
      <c r="F29" s="118"/>
      <c r="G29" s="4"/>
    </row>
    <row r="30" spans="2:7" x14ac:dyDescent="0.25">
      <c r="B30" s="263"/>
      <c r="C30" s="263"/>
      <c r="D30" s="35"/>
      <c r="E30" s="117"/>
      <c r="F30" s="118"/>
      <c r="G30" s="4"/>
    </row>
    <row r="31" spans="2:7" x14ac:dyDescent="0.25">
      <c r="B31" s="263"/>
      <c r="C31" s="263"/>
      <c r="D31" s="35"/>
      <c r="E31" s="117"/>
      <c r="F31" s="118"/>
      <c r="G31" s="4"/>
    </row>
    <row r="32" spans="2:7" x14ac:dyDescent="0.25">
      <c r="B32" s="263"/>
      <c r="C32" s="263"/>
      <c r="D32" s="35"/>
      <c r="E32" s="117"/>
      <c r="F32" s="118"/>
      <c r="G32" s="4"/>
    </row>
    <row r="33" spans="1:8" x14ac:dyDescent="0.25">
      <c r="B33" s="263"/>
      <c r="C33" s="263"/>
      <c r="D33" s="35"/>
      <c r="E33" s="119"/>
      <c r="F33" s="120"/>
      <c r="G33" s="4"/>
    </row>
    <row r="34" spans="1:8" x14ac:dyDescent="0.25">
      <c r="F34" s="4">
        <f>SUM(F26:F33)</f>
        <v>0</v>
      </c>
      <c r="G34" s="4">
        <f>+F34</f>
        <v>0</v>
      </c>
    </row>
    <row r="35" spans="1:8" x14ac:dyDescent="0.25">
      <c r="F35" s="4"/>
      <c r="G35" s="7"/>
    </row>
    <row r="36" spans="1:8" x14ac:dyDescent="0.25">
      <c r="F36" s="4"/>
      <c r="G36" s="4"/>
    </row>
    <row r="37" spans="1:8" ht="32.25" customHeight="1" thickBot="1" x14ac:dyDescent="0.3">
      <c r="B37" s="262" t="s">
        <v>112</v>
      </c>
      <c r="C37" s="262"/>
      <c r="D37" s="262"/>
      <c r="F37" s="4"/>
      <c r="G37" s="6">
        <f>+G10+G23+G34</f>
        <v>0</v>
      </c>
    </row>
    <row r="38" spans="1:8" ht="15.75" thickTop="1" x14ac:dyDescent="0.25">
      <c r="F38" s="4"/>
      <c r="G38" s="4"/>
    </row>
    <row r="39" spans="1:8" ht="31.5" customHeight="1" thickBot="1" x14ac:dyDescent="0.3">
      <c r="B39" s="262" t="s">
        <v>113</v>
      </c>
      <c r="C39" s="262"/>
      <c r="D39" s="262"/>
      <c r="F39" s="4"/>
      <c r="G39" s="6">
        <f>'11.1'!E69</f>
        <v>0</v>
      </c>
    </row>
    <row r="40" spans="1:8" ht="15.75" thickTop="1" x14ac:dyDescent="0.25">
      <c r="F40" s="4"/>
      <c r="G40" s="4"/>
    </row>
    <row r="41" spans="1:8" ht="31.5" customHeight="1" thickBot="1" x14ac:dyDescent="0.3">
      <c r="B41" s="262" t="s">
        <v>114</v>
      </c>
      <c r="C41" s="262"/>
      <c r="D41" s="262"/>
      <c r="E41" s="2"/>
      <c r="F41" s="5"/>
      <c r="G41" s="6">
        <f>+G37-G39</f>
        <v>0</v>
      </c>
    </row>
    <row r="42" spans="1:8" ht="15.75" thickTop="1" x14ac:dyDescent="0.25"/>
    <row r="45" spans="1:8" x14ac:dyDescent="0.25">
      <c r="A45" s="59"/>
      <c r="B45" s="26"/>
      <c r="C45" s="26"/>
      <c r="D45" s="26"/>
      <c r="E45" s="26"/>
      <c r="F45" s="26"/>
      <c r="G45" s="26"/>
      <c r="H45" s="26"/>
    </row>
    <row r="46" spans="1:8" x14ac:dyDescent="0.25">
      <c r="A46" s="59"/>
      <c r="B46" s="59"/>
      <c r="C46" s="26"/>
      <c r="D46" s="26"/>
      <c r="E46" s="26"/>
      <c r="F46" s="59"/>
      <c r="G46" s="26"/>
      <c r="H46" s="26"/>
    </row>
  </sheetData>
  <sheetProtection algorithmName="SHA-512" hashValue="fDcYWA5K5Cf/zW9PCsd6kmPUL77XN0UF2GqudUnCZxAKI/lEcadtuxpYMTWCoxSw+5R4/1EY9+HMv5kGeiB6Qw==" saltValue="q9l6DWuL1hbW8IgXmyuhOA==" spinCount="100000" sheet="1" objects="1" scenarios="1" formatColumns="0" formatRows="0" selectLockedCells="1"/>
  <mergeCells count="9">
    <mergeCell ref="A4:G4"/>
    <mergeCell ref="B39:D39"/>
    <mergeCell ref="B41:D41"/>
    <mergeCell ref="B10:D10"/>
    <mergeCell ref="B12:C12"/>
    <mergeCell ref="B13:C22"/>
    <mergeCell ref="B25:C25"/>
    <mergeCell ref="B26:C33"/>
    <mergeCell ref="B37:D37"/>
  </mergeCells>
  <pageMargins left="0.7" right="0.7" top="0.75" bottom="0.75" header="0.3" footer="0.3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workbookViewId="0"/>
  </sheetViews>
  <sheetFormatPr defaultColWidth="11.42578125" defaultRowHeight="15" x14ac:dyDescent="0.25"/>
  <cols>
    <col min="1" max="1" width="17.85546875" customWidth="1"/>
    <col min="2" max="2" width="13.7109375" customWidth="1"/>
    <col min="4" max="4" width="14.28515625" customWidth="1"/>
    <col min="6" max="6" width="16.140625" customWidth="1"/>
    <col min="7" max="7" width="14.42578125" customWidth="1"/>
    <col min="8" max="8" width="19.140625" bestFit="1" customWidth="1"/>
  </cols>
  <sheetData>
    <row r="1" spans="1:28" ht="23.25" x14ac:dyDescent="0.35">
      <c r="A1" s="17" t="s">
        <v>200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23.25" x14ac:dyDescent="0.35">
      <c r="A2" s="17" t="s">
        <v>20</v>
      </c>
      <c r="B2" s="34">
        <f>+'10.4'!B2</f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8" ht="23.25" x14ac:dyDescent="0.35">
      <c r="A3" s="17" t="s">
        <v>76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8" ht="23.25" x14ac:dyDescent="0.35">
      <c r="A4" s="34" t="s">
        <v>29</v>
      </c>
      <c r="B4" s="34"/>
      <c r="C4" s="34">
        <f>+'9.4'!C4</f>
        <v>2020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8" ht="23.25" x14ac:dyDescent="0.35">
      <c r="A5" s="34" t="s">
        <v>70</v>
      </c>
      <c r="C5" s="34">
        <f>+C4</f>
        <v>2020</v>
      </c>
      <c r="D5" s="34"/>
    </row>
    <row r="6" spans="1:28" x14ac:dyDescent="0.25">
      <c r="G6" s="268" t="s">
        <v>78</v>
      </c>
      <c r="H6" s="268" t="s">
        <v>100</v>
      </c>
    </row>
    <row r="7" spans="1:28" ht="81" customHeight="1" x14ac:dyDescent="0.25">
      <c r="G7" s="269"/>
      <c r="H7" s="269"/>
    </row>
    <row r="8" spans="1:28" ht="21" x14ac:dyDescent="0.35">
      <c r="B8" s="9" t="s">
        <v>79</v>
      </c>
    </row>
    <row r="10" spans="1:28" ht="18.75" x14ac:dyDescent="0.3">
      <c r="B10" s="10" t="s">
        <v>41</v>
      </c>
      <c r="C10" s="10"/>
      <c r="D10" s="10"/>
      <c r="E10" s="10"/>
      <c r="F10" s="10"/>
      <c r="G10" s="11">
        <f>('11.1'!I$38)+(+'11.1'!I69)</f>
        <v>0</v>
      </c>
      <c r="H10" s="11">
        <f>+G10+'10.4'!H10</f>
        <v>0</v>
      </c>
    </row>
    <row r="11" spans="1:28" ht="18.75" x14ac:dyDescent="0.3">
      <c r="B11" s="10" t="s">
        <v>80</v>
      </c>
      <c r="C11" s="10"/>
      <c r="D11" s="10"/>
      <c r="E11" s="10"/>
      <c r="F11" s="10"/>
      <c r="G11" s="11">
        <f>(+'11.1'!J38)+(+'11.1'!J69)</f>
        <v>0</v>
      </c>
      <c r="H11" s="11">
        <f>+G11+'10.4'!H11</f>
        <v>0</v>
      </c>
    </row>
    <row r="12" spans="1:28" ht="18.75" x14ac:dyDescent="0.3">
      <c r="B12" s="10" t="s">
        <v>81</v>
      </c>
      <c r="C12" s="10"/>
      <c r="D12" s="10"/>
      <c r="E12" s="10"/>
      <c r="F12" s="10"/>
      <c r="G12" s="11">
        <f>('11.1'!K38)+(+'11.1'!K69)+(+'3.0'!H16)</f>
        <v>0</v>
      </c>
      <c r="H12" s="11">
        <f>+G12+'10.4'!H12</f>
        <v>0</v>
      </c>
    </row>
    <row r="13" spans="1:28" ht="18.75" x14ac:dyDescent="0.3">
      <c r="B13" s="10" t="str">
        <f>'3.0'!I7</f>
        <v>Other Investment Income / Autres Revenus de placements</v>
      </c>
      <c r="C13" s="10"/>
      <c r="D13" s="10"/>
      <c r="E13" s="10"/>
      <c r="F13" s="10"/>
      <c r="G13" s="11">
        <f>'3.0'!I16</f>
        <v>0</v>
      </c>
      <c r="H13" s="11">
        <f>+G13+'10.4'!H13</f>
        <v>0</v>
      </c>
    </row>
    <row r="14" spans="1:28" ht="18.75" x14ac:dyDescent="0.3">
      <c r="B14" s="10" t="s">
        <v>43</v>
      </c>
      <c r="C14" s="10"/>
      <c r="D14" s="10"/>
      <c r="E14" s="10"/>
      <c r="F14" s="10"/>
      <c r="G14" s="11">
        <f>('11.1'!L38)+(+'11.1'!L69)+(+'2.0'!H16)+(+'3.0'!J16)</f>
        <v>0</v>
      </c>
      <c r="H14" s="11">
        <f>+G14+'10.4'!H14</f>
        <v>0</v>
      </c>
    </row>
    <row r="15" spans="1:28" ht="18.75" x14ac:dyDescent="0.3">
      <c r="B15" s="10"/>
      <c r="C15" s="10"/>
      <c r="D15" s="10"/>
      <c r="E15" s="10"/>
      <c r="F15" s="10"/>
      <c r="G15" s="12"/>
      <c r="H15" s="12"/>
    </row>
    <row r="16" spans="1:28" ht="18.75" x14ac:dyDescent="0.3">
      <c r="B16" s="10"/>
      <c r="C16" s="10"/>
      <c r="D16" s="10"/>
      <c r="E16" s="10"/>
      <c r="F16" s="10"/>
      <c r="G16" s="10"/>
      <c r="H16" s="10"/>
    </row>
    <row r="17" spans="2:9" ht="18.75" x14ac:dyDescent="0.3">
      <c r="B17" s="10" t="s">
        <v>82</v>
      </c>
      <c r="C17" s="10"/>
      <c r="D17" s="10"/>
      <c r="E17" s="10"/>
      <c r="F17" s="10"/>
      <c r="G17" s="13">
        <f>SUM(G10:G14)</f>
        <v>0</v>
      </c>
      <c r="H17" s="13">
        <f>SUM(H10:H14)</f>
        <v>0</v>
      </c>
    </row>
    <row r="18" spans="2:9" ht="18.75" x14ac:dyDescent="0.3">
      <c r="B18" s="10"/>
      <c r="C18" s="10"/>
      <c r="D18" s="10"/>
      <c r="E18" s="10"/>
      <c r="F18" s="10"/>
      <c r="G18" s="10"/>
      <c r="H18" s="10"/>
    </row>
    <row r="19" spans="2:9" ht="18.75" x14ac:dyDescent="0.3">
      <c r="C19" s="10"/>
      <c r="D19" s="10"/>
      <c r="E19" s="10"/>
      <c r="F19" s="10"/>
      <c r="G19" s="10"/>
      <c r="H19" s="10"/>
    </row>
    <row r="21" spans="2:9" ht="21" x14ac:dyDescent="0.35">
      <c r="B21" s="9" t="s">
        <v>83</v>
      </c>
    </row>
    <row r="23" spans="2:9" ht="18.75" x14ac:dyDescent="0.3">
      <c r="B23" s="10" t="s">
        <v>84</v>
      </c>
      <c r="C23" s="10"/>
      <c r="D23" s="10"/>
      <c r="E23" s="10"/>
      <c r="F23" s="10"/>
      <c r="G23" s="11">
        <f>('11.1'!O38)+(+'11.1'!O69)+(+'2.0'!K16)</f>
        <v>0</v>
      </c>
      <c r="H23" s="11">
        <f>+G23+'10.4'!H23</f>
        <v>0</v>
      </c>
      <c r="I23" s="10"/>
    </row>
    <row r="24" spans="2:9" ht="18.75" x14ac:dyDescent="0.3">
      <c r="B24" s="10" t="s">
        <v>85</v>
      </c>
      <c r="C24" s="10"/>
      <c r="D24" s="10"/>
      <c r="E24" s="10"/>
      <c r="F24" s="10"/>
      <c r="G24" s="11">
        <f>('11.1'!P38)+(+'11.1'!P69)+('2.0'!L16)</f>
        <v>0</v>
      </c>
      <c r="H24" s="11">
        <f>+G24+'10.4'!H24</f>
        <v>0</v>
      </c>
      <c r="I24" s="10"/>
    </row>
    <row r="25" spans="2:9" ht="18.75" x14ac:dyDescent="0.3">
      <c r="B25" s="10" t="str">
        <f>'4.4'!B28</f>
        <v>Conferences &amp; Training / Conférences &amp; Formation</v>
      </c>
      <c r="C25" s="10"/>
      <c r="D25" s="10"/>
      <c r="E25" s="10"/>
      <c r="F25" s="10"/>
      <c r="G25" s="11">
        <f>('11.1'!Q38)+(+'11.1'!Q69)+(+'2.0'!M16)</f>
        <v>0</v>
      </c>
      <c r="H25" s="11">
        <f>+G25+'10.4'!H25</f>
        <v>0</v>
      </c>
      <c r="I25" s="10"/>
    </row>
    <row r="26" spans="2:9" ht="18.75" x14ac:dyDescent="0.3">
      <c r="B26" s="270" t="str">
        <f>'4.4'!B29</f>
        <v>Conventions &amp; Collective Bargaining / Conventions &amp; Négociation Collective</v>
      </c>
      <c r="C26" s="270"/>
      <c r="D26" s="270"/>
      <c r="E26" s="270"/>
      <c r="F26" s="270"/>
      <c r="G26" s="267">
        <f>('11.1'!R38)+(+'11.1'!R69)+(+'2.0'!N16)</f>
        <v>0</v>
      </c>
      <c r="H26" s="267">
        <f>+G26+'10.4'!H26</f>
        <v>0</v>
      </c>
      <c r="I26" s="10"/>
    </row>
    <row r="27" spans="2:9" ht="18.75" x14ac:dyDescent="0.3">
      <c r="B27" s="270"/>
      <c r="C27" s="270"/>
      <c r="D27" s="270"/>
      <c r="E27" s="270"/>
      <c r="F27" s="270"/>
      <c r="G27" s="267"/>
      <c r="H27" s="267"/>
      <c r="I27" s="10"/>
    </row>
    <row r="28" spans="2:9" ht="18.75" x14ac:dyDescent="0.3">
      <c r="B28" s="10" t="s">
        <v>48</v>
      </c>
      <c r="C28" s="10"/>
      <c r="D28" s="10"/>
      <c r="E28" s="10"/>
      <c r="F28" s="10"/>
      <c r="G28" s="11">
        <f>('11.1'!S38)+(+'11.1'!S69)+(+'2.0'!O16)</f>
        <v>0</v>
      </c>
      <c r="H28" s="11">
        <f>+G28+'10.4'!H28</f>
        <v>0</v>
      </c>
      <c r="I28" s="10"/>
    </row>
    <row r="29" spans="2:9" ht="18.75" x14ac:dyDescent="0.3">
      <c r="B29" s="10" t="s">
        <v>86</v>
      </c>
      <c r="C29" s="10"/>
      <c r="D29" s="10"/>
      <c r="E29" s="10"/>
      <c r="F29" s="10"/>
      <c r="G29" s="11">
        <f>('11.1'!T38)+(+'11.1'!T69)+(+'2.0'!P16)</f>
        <v>0</v>
      </c>
      <c r="H29" s="11">
        <f>+G29+'10.4'!H29</f>
        <v>0</v>
      </c>
      <c r="I29" s="10"/>
    </row>
    <row r="30" spans="2:9" ht="18.75" x14ac:dyDescent="0.3">
      <c r="B30" s="10" t="s">
        <v>87</v>
      </c>
      <c r="C30" s="10"/>
      <c r="D30" s="10"/>
      <c r="E30" s="10"/>
      <c r="F30" s="10"/>
      <c r="G30" s="11">
        <f>('11.1'!U38)+(+'11.1'!U69)+(+'2.0'!Q16)</f>
        <v>0</v>
      </c>
      <c r="H30" s="11">
        <f>+G30+'10.4'!H30</f>
        <v>0</v>
      </c>
      <c r="I30" s="10"/>
    </row>
    <row r="31" spans="2:9" ht="18.75" x14ac:dyDescent="0.3">
      <c r="B31" s="10" t="s">
        <v>88</v>
      </c>
      <c r="C31" s="10"/>
      <c r="D31" s="10"/>
      <c r="E31" s="10"/>
      <c r="F31" s="10"/>
      <c r="G31" s="11">
        <f>('11.1'!V38)+(+'11.1'!V69)+(+'2.0'!R16)</f>
        <v>0</v>
      </c>
      <c r="H31" s="11">
        <f>+G31+'10.4'!H31</f>
        <v>0</v>
      </c>
      <c r="I31" s="10"/>
    </row>
    <row r="32" spans="2:9" ht="18.75" x14ac:dyDescent="0.3">
      <c r="B32" s="10" t="s">
        <v>89</v>
      </c>
      <c r="C32" s="10"/>
      <c r="D32" s="10"/>
      <c r="E32" s="10"/>
      <c r="F32" s="10"/>
      <c r="G32" s="11">
        <f>('11.1'!W38)+(+'11.1'!W69)+(+'2.0'!S16)</f>
        <v>0</v>
      </c>
      <c r="H32" s="11">
        <f>+G32+'10.4'!H32</f>
        <v>0</v>
      </c>
      <c r="I32" s="10"/>
    </row>
    <row r="33" spans="2:9" ht="18.75" x14ac:dyDescent="0.3">
      <c r="B33" s="10" t="s">
        <v>90</v>
      </c>
      <c r="C33" s="10"/>
      <c r="D33" s="10"/>
      <c r="E33" s="10"/>
      <c r="F33" s="10"/>
      <c r="G33" s="11">
        <f>('11.1'!X38)+(+'11.1'!X69)+(+'2.0'!T16)</f>
        <v>0</v>
      </c>
      <c r="H33" s="11">
        <f>+G33+'10.4'!H33</f>
        <v>0</v>
      </c>
      <c r="I33" s="10"/>
    </row>
    <row r="34" spans="2:9" ht="18.75" x14ac:dyDescent="0.3">
      <c r="B34" s="10" t="s">
        <v>54</v>
      </c>
      <c r="C34" s="10"/>
      <c r="D34" s="10"/>
      <c r="E34" s="10"/>
      <c r="F34" s="10"/>
      <c r="G34" s="11">
        <f>('11.1'!Y38)+(+'11.1'!Y69)+(+'2.0'!U16)</f>
        <v>0</v>
      </c>
      <c r="H34" s="11">
        <f>+G34+'10.4'!H34</f>
        <v>0</v>
      </c>
      <c r="I34" s="10"/>
    </row>
    <row r="35" spans="2:9" ht="18.75" x14ac:dyDescent="0.3">
      <c r="B35" s="10" t="s">
        <v>91</v>
      </c>
      <c r="C35" s="10"/>
      <c r="D35" s="10"/>
      <c r="E35" s="10"/>
      <c r="F35" s="10"/>
      <c r="G35" s="11">
        <f>('11.1'!Z38)+(+'11.1'!Z69)+(+'2.0'!V16)</f>
        <v>0</v>
      </c>
      <c r="H35" s="11">
        <f>+G35+'10.4'!H35</f>
        <v>0</v>
      </c>
      <c r="I35" s="10"/>
    </row>
    <row r="36" spans="2:9" ht="18.75" x14ac:dyDescent="0.3">
      <c r="B36" s="10" t="s">
        <v>56</v>
      </c>
      <c r="C36" s="10"/>
      <c r="D36" s="10"/>
      <c r="E36" s="10"/>
      <c r="F36" s="10"/>
      <c r="G36" s="11">
        <f>(+'11.1'!AA38)+(+'11.1'!AA69)+(+'2.0'!W16)</f>
        <v>0</v>
      </c>
      <c r="H36" s="11">
        <f>+G36+'10.4'!H36</f>
        <v>0</v>
      </c>
      <c r="I36" s="10"/>
    </row>
    <row r="37" spans="2:9" ht="18.75" x14ac:dyDescent="0.3">
      <c r="B37" s="10" t="s">
        <v>92</v>
      </c>
      <c r="C37" s="10"/>
      <c r="D37" s="10"/>
      <c r="E37" s="10"/>
      <c r="F37" s="10"/>
      <c r="G37" s="11">
        <f>(+'11.1'!AB38)+(+'11.1'!AB69)+(+'2.0'!X16)</f>
        <v>0</v>
      </c>
      <c r="H37" s="11">
        <f>+G37+'10.4'!H37</f>
        <v>0</v>
      </c>
      <c r="I37" s="10"/>
    </row>
    <row r="38" spans="2:9" ht="18.75" x14ac:dyDescent="0.3">
      <c r="B38" s="10" t="s">
        <v>93</v>
      </c>
      <c r="C38" s="10"/>
      <c r="D38" s="10"/>
      <c r="E38" s="10"/>
      <c r="F38" s="10"/>
      <c r="G38" s="11">
        <f>(+'11.1'!AC38)+(+'11.1'!AC69)+(+'2.0'!Y16)</f>
        <v>0</v>
      </c>
      <c r="H38" s="11">
        <f>+G38+'10.4'!H38</f>
        <v>0</v>
      </c>
      <c r="I38" s="10"/>
    </row>
    <row r="39" spans="2:9" ht="18.75" x14ac:dyDescent="0.3">
      <c r="B39" s="10" t="s">
        <v>94</v>
      </c>
      <c r="C39" s="10"/>
      <c r="D39" s="10"/>
      <c r="E39" s="10"/>
      <c r="F39" s="10"/>
      <c r="G39" s="11">
        <f>(+'11.1'!AD38)+(+'11.1'!AD69)+(+'2.0'!Z16)</f>
        <v>0</v>
      </c>
      <c r="H39" s="11">
        <f>+G39+'10.4'!H39</f>
        <v>0</v>
      </c>
      <c r="I39" s="10"/>
    </row>
    <row r="40" spans="2:9" ht="18.75" x14ac:dyDescent="0.3">
      <c r="B40" s="10" t="s">
        <v>59</v>
      </c>
      <c r="C40" s="10"/>
      <c r="D40" s="10"/>
      <c r="E40" s="10"/>
      <c r="F40" s="10"/>
      <c r="G40" s="11">
        <f>(+'11.1'!AE38)+(+'11.1'!AE69)+(+'2.0'!AA16)</f>
        <v>0</v>
      </c>
      <c r="H40" s="11">
        <f>+G40+'10.4'!H40</f>
        <v>0</v>
      </c>
      <c r="I40" s="10"/>
    </row>
    <row r="41" spans="2:9" ht="18.75" x14ac:dyDescent="0.3">
      <c r="B41" s="10" t="str">
        <f>'4.4'!B44</f>
        <v>Honorariums / Honoraires</v>
      </c>
      <c r="C41" s="10"/>
      <c r="D41" s="10"/>
      <c r="E41" s="10"/>
      <c r="F41" s="10"/>
      <c r="G41" s="11">
        <f>('11.1'!AF38)+(+'11.1'!AF69)+(+'2.0'!AB16)</f>
        <v>0</v>
      </c>
      <c r="H41" s="11">
        <f>+G41+'10.4'!H41</f>
        <v>0</v>
      </c>
      <c r="I41" s="10"/>
    </row>
    <row r="42" spans="2:9" ht="18.75" x14ac:dyDescent="0.3">
      <c r="B42" s="10" t="str">
        <f>'4.4'!B45</f>
        <v>Loss of wages / Pertes de salaires</v>
      </c>
      <c r="C42" s="10"/>
      <c r="D42" s="10"/>
      <c r="E42" s="10"/>
      <c r="F42" s="10"/>
      <c r="G42" s="11">
        <f>('11.1'!AG38)+(+'11.1'!AG69)+(+'2.0'!AC16)</f>
        <v>0</v>
      </c>
      <c r="H42" s="11">
        <f>+G42+'10.4'!H42</f>
        <v>0</v>
      </c>
      <c r="I42" s="10"/>
    </row>
    <row r="43" spans="2:9" ht="36.75" customHeight="1" x14ac:dyDescent="0.3">
      <c r="B43" s="266" t="str">
        <f>'3.0'!O7</f>
        <v>Investment and Interest Expenses / Frais de placements et d'intérêts</v>
      </c>
      <c r="C43" s="266"/>
      <c r="D43" s="266"/>
      <c r="E43" s="266"/>
      <c r="F43" s="266"/>
      <c r="G43" s="11">
        <f>'3.0'!O16</f>
        <v>0</v>
      </c>
      <c r="H43" s="11">
        <f>+G43+'10.4'!H43</f>
        <v>0</v>
      </c>
      <c r="I43" s="10"/>
    </row>
    <row r="44" spans="2:9" ht="18.75" x14ac:dyDescent="0.3">
      <c r="B44" s="10" t="s">
        <v>43</v>
      </c>
      <c r="C44" s="10"/>
      <c r="D44" s="10"/>
      <c r="E44" s="10"/>
      <c r="F44" s="10"/>
      <c r="G44" s="11">
        <f>('11.1'!AK38)+(+'11.1'!AK69)+(+'2.0'!AD16)+(+'3.0'!P16)</f>
        <v>0</v>
      </c>
      <c r="H44" s="11">
        <f>+G44+'10.4'!H44</f>
        <v>0</v>
      </c>
      <c r="I44" s="10"/>
    </row>
    <row r="45" spans="2:9" ht="18.75" x14ac:dyDescent="0.3">
      <c r="B45" s="10"/>
      <c r="C45" s="10"/>
      <c r="D45" s="10"/>
      <c r="E45" s="10"/>
      <c r="F45" s="10"/>
      <c r="G45" s="12"/>
      <c r="H45" s="12"/>
      <c r="I45" s="10"/>
    </row>
    <row r="46" spans="2:9" ht="18.75" x14ac:dyDescent="0.3">
      <c r="B46" s="10"/>
      <c r="C46" s="10"/>
      <c r="D46" s="10"/>
      <c r="E46" s="10"/>
      <c r="F46" s="10"/>
      <c r="G46" s="10"/>
      <c r="H46" s="10"/>
      <c r="I46" s="10"/>
    </row>
    <row r="47" spans="2:9" ht="18.75" x14ac:dyDescent="0.3">
      <c r="B47" s="10" t="s">
        <v>95</v>
      </c>
      <c r="C47" s="10"/>
      <c r="D47" s="10"/>
      <c r="E47" s="10"/>
      <c r="F47" s="10"/>
      <c r="G47" s="13">
        <f>SUM(G23:G44)</f>
        <v>0</v>
      </c>
      <c r="H47" s="13">
        <f>SUM(H23:H44)</f>
        <v>0</v>
      </c>
      <c r="I47" s="10"/>
    </row>
    <row r="48" spans="2:9" ht="18.75" x14ac:dyDescent="0.3">
      <c r="B48" s="10"/>
      <c r="C48" s="10"/>
      <c r="D48" s="10"/>
      <c r="E48" s="10"/>
      <c r="F48" s="10"/>
      <c r="G48" s="10"/>
      <c r="H48" s="10"/>
      <c r="I48" s="10"/>
    </row>
    <row r="49" spans="1:8" ht="21.75" thickBot="1" x14ac:dyDescent="0.4">
      <c r="B49" s="9" t="s">
        <v>96</v>
      </c>
      <c r="G49" s="18">
        <f>+G17-G47</f>
        <v>0</v>
      </c>
      <c r="H49" s="18">
        <f>+H17-H47</f>
        <v>0</v>
      </c>
    </row>
    <row r="50" spans="1:8" ht="15.75" thickTop="1" x14ac:dyDescent="0.25"/>
    <row r="53" spans="1:8" ht="15.75" thickBot="1" x14ac:dyDescent="0.3">
      <c r="A53" s="2" t="s">
        <v>23</v>
      </c>
      <c r="B53" s="22"/>
      <c r="C53" s="22"/>
      <c r="D53" s="22"/>
      <c r="F53" s="22"/>
      <c r="G53" s="22"/>
      <c r="H53" s="22"/>
    </row>
    <row r="54" spans="1:8" x14ac:dyDescent="0.25">
      <c r="A54" s="2" t="s">
        <v>97</v>
      </c>
      <c r="B54" s="2" t="s">
        <v>98</v>
      </c>
      <c r="F54" s="2" t="s">
        <v>99</v>
      </c>
    </row>
  </sheetData>
  <sheetProtection algorithmName="SHA-512" hashValue="VZgjpaZ1hssJU79o9Ge4WuC8ugsGDJ7goJryFfclFHBi7c+bPZ02ZeOsJ0GB5w7kQgdxqOR6riSLMXl1d1ojAg==" saltValue="5s530BfIl/SNk7h8c2pBuA==" spinCount="100000" sheet="1" objects="1" scenarios="1" formatColumns="0" formatRows="0" selectLockedCells="1"/>
  <mergeCells count="6">
    <mergeCell ref="B43:F43"/>
    <mergeCell ref="G6:G7"/>
    <mergeCell ref="H6:H7"/>
    <mergeCell ref="B26:F27"/>
    <mergeCell ref="G26:G27"/>
    <mergeCell ref="H26:H27"/>
  </mergeCells>
  <pageMargins left="0.7" right="0.7" top="0.75" bottom="0.75" header="0.3" footer="0.3"/>
  <pageSetup scale="63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85" zoomScaleNormal="85" workbookViewId="0">
      <selection activeCell="B11" sqref="B11"/>
    </sheetView>
  </sheetViews>
  <sheetFormatPr defaultColWidth="11.42578125" defaultRowHeight="15" x14ac:dyDescent="0.25"/>
  <cols>
    <col min="1" max="1" width="6.5703125" customWidth="1"/>
    <col min="2" max="2" width="13" customWidth="1"/>
    <col min="3" max="3" width="17" customWidth="1"/>
    <col min="4" max="4" width="42" customWidth="1"/>
    <col min="5" max="5" width="11.5703125" customWidth="1"/>
    <col min="7" max="7" width="16.28515625" bestFit="1" customWidth="1"/>
    <col min="8" max="8" width="15" customWidth="1"/>
    <col min="13" max="13" width="20.140625" customWidth="1"/>
    <col min="14" max="14" width="14.85546875" customWidth="1"/>
    <col min="16" max="16" width="13.28515625" customWidth="1"/>
    <col min="17" max="17" width="13.140625" customWidth="1"/>
    <col min="18" max="18" width="14.5703125" customWidth="1"/>
    <col min="29" max="29" width="14" customWidth="1"/>
    <col min="31" max="34" width="14.140625" customWidth="1"/>
    <col min="35" max="36" width="15.28515625" customWidth="1"/>
    <col min="38" max="38" width="28.5703125" customWidth="1"/>
  </cols>
  <sheetData>
    <row r="1" spans="1:38" ht="15.75" thickBot="1" x14ac:dyDescent="0.3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</row>
    <row r="2" spans="1:38" x14ac:dyDescent="0.25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9"/>
    </row>
    <row r="3" spans="1:38" ht="23.25" x14ac:dyDescent="0.35">
      <c r="A3" s="243" t="s">
        <v>200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5"/>
    </row>
    <row r="4" spans="1:38" ht="23.25" x14ac:dyDescent="0.35">
      <c r="A4" s="154" t="s">
        <v>20</v>
      </c>
      <c r="B4" s="155"/>
      <c r="C4" s="141">
        <f>+'11.1'!C4</f>
        <v>0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6"/>
    </row>
    <row r="5" spans="1:38" ht="23.25" x14ac:dyDescent="0.35">
      <c r="A5" s="243" t="s">
        <v>115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5"/>
    </row>
    <row r="6" spans="1:38" ht="23.25" x14ac:dyDescent="0.35">
      <c r="A6" s="183" t="s">
        <v>30</v>
      </c>
      <c r="B6" s="184"/>
      <c r="C6" s="184"/>
      <c r="D6" s="184">
        <f>+'11.1'!D6</f>
        <v>2020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5"/>
    </row>
    <row r="7" spans="1:38" ht="23.25" x14ac:dyDescent="0.35">
      <c r="A7" s="183" t="s">
        <v>71</v>
      </c>
      <c r="B7" s="157"/>
      <c r="C7" s="157"/>
      <c r="D7" s="184">
        <f>+D6</f>
        <v>2020</v>
      </c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8"/>
    </row>
    <row r="8" spans="1:38" x14ac:dyDescent="0.25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227" t="s">
        <v>178</v>
      </c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46"/>
    </row>
    <row r="9" spans="1:38" ht="91.5" customHeight="1" x14ac:dyDescent="0.25">
      <c r="A9" s="161"/>
      <c r="B9" s="144" t="s">
        <v>17</v>
      </c>
      <c r="C9" s="144" t="s">
        <v>38</v>
      </c>
      <c r="D9" s="144" t="s">
        <v>18</v>
      </c>
      <c r="E9" s="144" t="s">
        <v>39</v>
      </c>
      <c r="F9" s="144" t="s">
        <v>40</v>
      </c>
      <c r="G9" s="144" t="str">
        <f>'11.1'!G9</f>
        <v>Transfers from Other Bank Account / Transferts du Autre Compte Bancaire</v>
      </c>
      <c r="H9" s="144" t="str">
        <f>'4.1'!H8</f>
        <v xml:space="preserve">Transfers from Investments / Transferts des Investissements </v>
      </c>
      <c r="I9" s="144" t="s">
        <v>41</v>
      </c>
      <c r="J9" s="144" t="s">
        <v>35</v>
      </c>
      <c r="K9" s="144" t="s">
        <v>42</v>
      </c>
      <c r="L9" s="144" t="s">
        <v>43</v>
      </c>
      <c r="M9" s="144" t="s">
        <v>44</v>
      </c>
      <c r="N9" s="144" t="s">
        <v>45</v>
      </c>
      <c r="O9" s="144" t="s">
        <v>46</v>
      </c>
      <c r="P9" s="144" t="s">
        <v>47</v>
      </c>
      <c r="Q9" s="144" t="str">
        <f>'4.1'!Q8</f>
        <v>Conferences &amp; Training / Conférences &amp; Formation</v>
      </c>
      <c r="R9" s="144" t="str">
        <f>'4.1'!R8</f>
        <v>Conventions &amp; Collective Bargaining / Conventions &amp; Négociation Collective</v>
      </c>
      <c r="S9" s="144" t="s">
        <v>48</v>
      </c>
      <c r="T9" s="144" t="s">
        <v>49</v>
      </c>
      <c r="U9" s="144" t="s">
        <v>50</v>
      </c>
      <c r="V9" s="144" t="s">
        <v>51</v>
      </c>
      <c r="W9" s="144" t="s">
        <v>52</v>
      </c>
      <c r="X9" s="144" t="s">
        <v>53</v>
      </c>
      <c r="Y9" s="144" t="s">
        <v>54</v>
      </c>
      <c r="Z9" s="144" t="s">
        <v>55</v>
      </c>
      <c r="AA9" s="144" t="s">
        <v>56</v>
      </c>
      <c r="AB9" s="144" t="s">
        <v>36</v>
      </c>
      <c r="AC9" s="144" t="s">
        <v>57</v>
      </c>
      <c r="AD9" s="144" t="s">
        <v>58</v>
      </c>
      <c r="AE9" s="144" t="s">
        <v>59</v>
      </c>
      <c r="AF9" s="144" t="str">
        <f>'4.1'!AF8</f>
        <v xml:space="preserve">Honorariums / Honoraires </v>
      </c>
      <c r="AG9" s="144" t="str">
        <f>'4.1'!AG8</f>
        <v>Loss of Wages / Pertes de Salaires</v>
      </c>
      <c r="AH9" s="144" t="str">
        <f>'4.1'!AH8</f>
        <v>Petty Cash Transfers / Transferts Petite Caisse</v>
      </c>
      <c r="AI9" s="144" t="str">
        <f>'4.1'!AI8</f>
        <v>Investment Transfers / Transferts Investissements</v>
      </c>
      <c r="AJ9" s="144" t="str">
        <f>'11.1'!AJ9</f>
        <v>Other Bank Account Transfers / Transferts Autre Compte Bancaire</v>
      </c>
      <c r="AK9" s="144" t="s">
        <v>43</v>
      </c>
      <c r="AL9" s="162" t="s">
        <v>60</v>
      </c>
    </row>
    <row r="10" spans="1:38" x14ac:dyDescent="0.25">
      <c r="A10" s="163"/>
      <c r="B10" s="147">
        <v>44075</v>
      </c>
      <c r="C10" s="146"/>
      <c r="D10" s="146" t="s">
        <v>62</v>
      </c>
      <c r="E10" s="148">
        <f>'11.1'!E38</f>
        <v>0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64"/>
    </row>
    <row r="11" spans="1:38" x14ac:dyDescent="0.25">
      <c r="A11" s="163">
        <v>1</v>
      </c>
      <c r="B11" s="112"/>
      <c r="C11" s="103"/>
      <c r="D11" s="103"/>
      <c r="E11" s="148">
        <f t="shared" ref="E11:E35" si="0">+E10+F11-N11</f>
        <v>0</v>
      </c>
      <c r="F11" s="148">
        <f>SUM(H11:L11)</f>
        <v>0</v>
      </c>
      <c r="G11" s="148"/>
      <c r="H11" s="148"/>
      <c r="I11" s="105"/>
      <c r="J11" s="105"/>
      <c r="K11" s="105"/>
      <c r="L11" s="105"/>
      <c r="M11" s="105"/>
      <c r="N11" s="148">
        <f>SUM(O11:AK11)</f>
        <v>0</v>
      </c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29"/>
    </row>
    <row r="12" spans="1:38" x14ac:dyDescent="0.25">
      <c r="A12" s="163">
        <f>1+A11</f>
        <v>2</v>
      </c>
      <c r="B12" s="112"/>
      <c r="C12" s="103"/>
      <c r="D12" s="103"/>
      <c r="E12" s="148">
        <f t="shared" si="0"/>
        <v>0</v>
      </c>
      <c r="F12" s="148">
        <f t="shared" ref="F12:F35" si="1">SUM(H12:L12)</f>
        <v>0</v>
      </c>
      <c r="G12" s="148"/>
      <c r="H12" s="148"/>
      <c r="I12" s="105"/>
      <c r="J12" s="105"/>
      <c r="K12" s="105"/>
      <c r="L12" s="105"/>
      <c r="M12" s="105"/>
      <c r="N12" s="148">
        <f t="shared" ref="N12:N35" si="2">SUM(O12:AK12)</f>
        <v>0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29"/>
    </row>
    <row r="13" spans="1:38" x14ac:dyDescent="0.25">
      <c r="A13" s="163">
        <f t="shared" ref="A13:A37" si="3">1+A12</f>
        <v>3</v>
      </c>
      <c r="B13" s="112"/>
      <c r="C13" s="103"/>
      <c r="D13" s="103"/>
      <c r="E13" s="148">
        <f t="shared" si="0"/>
        <v>0</v>
      </c>
      <c r="F13" s="148">
        <f t="shared" si="1"/>
        <v>0</v>
      </c>
      <c r="G13" s="148"/>
      <c r="H13" s="148"/>
      <c r="I13" s="105"/>
      <c r="J13" s="105"/>
      <c r="K13" s="105"/>
      <c r="L13" s="105"/>
      <c r="M13" s="105"/>
      <c r="N13" s="148">
        <f t="shared" si="2"/>
        <v>0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29"/>
    </row>
    <row r="14" spans="1:38" x14ac:dyDescent="0.25">
      <c r="A14" s="163">
        <f t="shared" si="3"/>
        <v>4</v>
      </c>
      <c r="B14" s="112"/>
      <c r="C14" s="103"/>
      <c r="D14" s="103"/>
      <c r="E14" s="148">
        <f t="shared" si="0"/>
        <v>0</v>
      </c>
      <c r="F14" s="148">
        <f t="shared" si="1"/>
        <v>0</v>
      </c>
      <c r="G14" s="148"/>
      <c r="H14" s="148"/>
      <c r="I14" s="105"/>
      <c r="J14" s="105"/>
      <c r="K14" s="105"/>
      <c r="L14" s="105"/>
      <c r="M14" s="105"/>
      <c r="N14" s="148">
        <f t="shared" si="2"/>
        <v>0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29"/>
    </row>
    <row r="15" spans="1:38" x14ac:dyDescent="0.25">
      <c r="A15" s="163">
        <f t="shared" si="3"/>
        <v>5</v>
      </c>
      <c r="B15" s="112"/>
      <c r="C15" s="103"/>
      <c r="D15" s="103"/>
      <c r="E15" s="148">
        <f t="shared" si="0"/>
        <v>0</v>
      </c>
      <c r="F15" s="148">
        <f t="shared" si="1"/>
        <v>0</v>
      </c>
      <c r="G15" s="148"/>
      <c r="H15" s="148"/>
      <c r="I15" s="105"/>
      <c r="J15" s="105"/>
      <c r="K15" s="105"/>
      <c r="L15" s="105"/>
      <c r="M15" s="105"/>
      <c r="N15" s="148">
        <f t="shared" si="2"/>
        <v>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29"/>
    </row>
    <row r="16" spans="1:38" x14ac:dyDescent="0.25">
      <c r="A16" s="163">
        <f t="shared" si="3"/>
        <v>6</v>
      </c>
      <c r="B16" s="112"/>
      <c r="C16" s="103"/>
      <c r="D16" s="103"/>
      <c r="E16" s="148">
        <f t="shared" si="0"/>
        <v>0</v>
      </c>
      <c r="F16" s="148">
        <f t="shared" si="1"/>
        <v>0</v>
      </c>
      <c r="G16" s="148"/>
      <c r="H16" s="148"/>
      <c r="I16" s="105"/>
      <c r="J16" s="105"/>
      <c r="K16" s="105"/>
      <c r="L16" s="105"/>
      <c r="M16" s="105"/>
      <c r="N16" s="148">
        <f t="shared" si="2"/>
        <v>0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29"/>
    </row>
    <row r="17" spans="1:38" x14ac:dyDescent="0.25">
      <c r="A17" s="163">
        <f t="shared" si="3"/>
        <v>7</v>
      </c>
      <c r="B17" s="112"/>
      <c r="C17" s="103"/>
      <c r="D17" s="103"/>
      <c r="E17" s="148">
        <f t="shared" si="0"/>
        <v>0</v>
      </c>
      <c r="F17" s="148">
        <f t="shared" si="1"/>
        <v>0</v>
      </c>
      <c r="G17" s="148"/>
      <c r="H17" s="148"/>
      <c r="I17" s="105"/>
      <c r="J17" s="105"/>
      <c r="K17" s="105"/>
      <c r="L17" s="105"/>
      <c r="M17" s="105"/>
      <c r="N17" s="148">
        <f t="shared" si="2"/>
        <v>0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29"/>
    </row>
    <row r="18" spans="1:38" x14ac:dyDescent="0.25">
      <c r="A18" s="163">
        <f t="shared" si="3"/>
        <v>8</v>
      </c>
      <c r="B18" s="112"/>
      <c r="C18" s="103"/>
      <c r="D18" s="103"/>
      <c r="E18" s="148">
        <f t="shared" si="0"/>
        <v>0</v>
      </c>
      <c r="F18" s="148">
        <f t="shared" si="1"/>
        <v>0</v>
      </c>
      <c r="G18" s="148"/>
      <c r="H18" s="148"/>
      <c r="I18" s="105"/>
      <c r="J18" s="105"/>
      <c r="K18" s="105"/>
      <c r="L18" s="105"/>
      <c r="M18" s="105"/>
      <c r="N18" s="148">
        <f t="shared" si="2"/>
        <v>0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29"/>
    </row>
    <row r="19" spans="1:38" x14ac:dyDescent="0.25">
      <c r="A19" s="163">
        <f t="shared" si="3"/>
        <v>9</v>
      </c>
      <c r="B19" s="112"/>
      <c r="C19" s="103"/>
      <c r="D19" s="103"/>
      <c r="E19" s="148">
        <f t="shared" si="0"/>
        <v>0</v>
      </c>
      <c r="F19" s="148">
        <f t="shared" si="1"/>
        <v>0</v>
      </c>
      <c r="G19" s="148"/>
      <c r="H19" s="148"/>
      <c r="I19" s="105"/>
      <c r="J19" s="105"/>
      <c r="K19" s="105"/>
      <c r="L19" s="105"/>
      <c r="M19" s="105"/>
      <c r="N19" s="148">
        <f t="shared" si="2"/>
        <v>0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29"/>
    </row>
    <row r="20" spans="1:38" x14ac:dyDescent="0.25">
      <c r="A20" s="163">
        <f t="shared" si="3"/>
        <v>10</v>
      </c>
      <c r="B20" s="112"/>
      <c r="C20" s="103"/>
      <c r="D20" s="103"/>
      <c r="E20" s="148">
        <f t="shared" si="0"/>
        <v>0</v>
      </c>
      <c r="F20" s="148">
        <f t="shared" si="1"/>
        <v>0</v>
      </c>
      <c r="G20" s="148"/>
      <c r="H20" s="148"/>
      <c r="I20" s="105"/>
      <c r="J20" s="105"/>
      <c r="K20" s="105"/>
      <c r="L20" s="105"/>
      <c r="M20" s="105"/>
      <c r="N20" s="148">
        <f t="shared" si="2"/>
        <v>0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29"/>
    </row>
    <row r="21" spans="1:38" x14ac:dyDescent="0.25">
      <c r="A21" s="163">
        <f t="shared" si="3"/>
        <v>11</v>
      </c>
      <c r="B21" s="112"/>
      <c r="C21" s="103"/>
      <c r="D21" s="103"/>
      <c r="E21" s="148">
        <f t="shared" si="0"/>
        <v>0</v>
      </c>
      <c r="F21" s="148">
        <f t="shared" si="1"/>
        <v>0</v>
      </c>
      <c r="G21" s="148"/>
      <c r="H21" s="148"/>
      <c r="I21" s="105"/>
      <c r="J21" s="105"/>
      <c r="K21" s="105"/>
      <c r="L21" s="105"/>
      <c r="M21" s="105"/>
      <c r="N21" s="148">
        <f t="shared" si="2"/>
        <v>0</v>
      </c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29"/>
    </row>
    <row r="22" spans="1:38" x14ac:dyDescent="0.25">
      <c r="A22" s="163">
        <f t="shared" si="3"/>
        <v>12</v>
      </c>
      <c r="B22" s="112"/>
      <c r="C22" s="103"/>
      <c r="D22" s="121"/>
      <c r="E22" s="148">
        <f t="shared" si="0"/>
        <v>0</v>
      </c>
      <c r="F22" s="148">
        <f t="shared" si="1"/>
        <v>0</v>
      </c>
      <c r="G22" s="148"/>
      <c r="H22" s="148"/>
      <c r="I22" s="105"/>
      <c r="J22" s="105"/>
      <c r="K22" s="105"/>
      <c r="L22" s="105"/>
      <c r="M22" s="105"/>
      <c r="N22" s="148">
        <f t="shared" si="2"/>
        <v>0</v>
      </c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29"/>
    </row>
    <row r="23" spans="1:38" x14ac:dyDescent="0.25">
      <c r="A23" s="163">
        <f t="shared" si="3"/>
        <v>13</v>
      </c>
      <c r="B23" s="103"/>
      <c r="C23" s="103"/>
      <c r="D23" s="103"/>
      <c r="E23" s="148">
        <f t="shared" si="0"/>
        <v>0</v>
      </c>
      <c r="F23" s="148">
        <f t="shared" si="1"/>
        <v>0</v>
      </c>
      <c r="G23" s="148"/>
      <c r="H23" s="148"/>
      <c r="I23" s="105"/>
      <c r="J23" s="105"/>
      <c r="K23" s="105"/>
      <c r="L23" s="105"/>
      <c r="M23" s="105"/>
      <c r="N23" s="148">
        <f t="shared" si="2"/>
        <v>0</v>
      </c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29"/>
    </row>
    <row r="24" spans="1:38" x14ac:dyDescent="0.25">
      <c r="A24" s="163">
        <f t="shared" si="3"/>
        <v>14</v>
      </c>
      <c r="B24" s="103"/>
      <c r="C24" s="103"/>
      <c r="D24" s="103"/>
      <c r="E24" s="148">
        <f t="shared" si="0"/>
        <v>0</v>
      </c>
      <c r="F24" s="148">
        <f t="shared" si="1"/>
        <v>0</v>
      </c>
      <c r="G24" s="148"/>
      <c r="H24" s="148"/>
      <c r="I24" s="105"/>
      <c r="J24" s="105"/>
      <c r="K24" s="105"/>
      <c r="L24" s="105"/>
      <c r="M24" s="105"/>
      <c r="N24" s="148">
        <f t="shared" si="2"/>
        <v>0</v>
      </c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29"/>
    </row>
    <row r="25" spans="1:38" x14ac:dyDescent="0.25">
      <c r="A25" s="163">
        <f t="shared" si="3"/>
        <v>15</v>
      </c>
      <c r="B25" s="103"/>
      <c r="C25" s="103"/>
      <c r="D25" s="103"/>
      <c r="E25" s="148">
        <f t="shared" si="0"/>
        <v>0</v>
      </c>
      <c r="F25" s="148">
        <f t="shared" si="1"/>
        <v>0</v>
      </c>
      <c r="G25" s="148"/>
      <c r="H25" s="148"/>
      <c r="I25" s="105"/>
      <c r="J25" s="105"/>
      <c r="K25" s="105"/>
      <c r="L25" s="105"/>
      <c r="M25" s="105"/>
      <c r="N25" s="148">
        <f t="shared" si="2"/>
        <v>0</v>
      </c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29"/>
    </row>
    <row r="26" spans="1:38" x14ac:dyDescent="0.25">
      <c r="A26" s="163">
        <f t="shared" si="3"/>
        <v>16</v>
      </c>
      <c r="B26" s="103"/>
      <c r="C26" s="103"/>
      <c r="D26" s="103"/>
      <c r="E26" s="148">
        <f t="shared" si="0"/>
        <v>0</v>
      </c>
      <c r="F26" s="148">
        <f t="shared" si="1"/>
        <v>0</v>
      </c>
      <c r="G26" s="148"/>
      <c r="H26" s="148"/>
      <c r="I26" s="105"/>
      <c r="J26" s="105"/>
      <c r="K26" s="105"/>
      <c r="L26" s="105"/>
      <c r="M26" s="105"/>
      <c r="N26" s="148">
        <f t="shared" si="2"/>
        <v>0</v>
      </c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29"/>
    </row>
    <row r="27" spans="1:38" x14ac:dyDescent="0.25">
      <c r="A27" s="163">
        <f t="shared" si="3"/>
        <v>17</v>
      </c>
      <c r="B27" s="103"/>
      <c r="C27" s="103"/>
      <c r="D27" s="103"/>
      <c r="E27" s="148">
        <f t="shared" si="0"/>
        <v>0</v>
      </c>
      <c r="F27" s="148">
        <f t="shared" si="1"/>
        <v>0</v>
      </c>
      <c r="G27" s="148"/>
      <c r="H27" s="148"/>
      <c r="I27" s="105"/>
      <c r="J27" s="105"/>
      <c r="K27" s="105"/>
      <c r="L27" s="105"/>
      <c r="M27" s="105"/>
      <c r="N27" s="148">
        <f t="shared" si="2"/>
        <v>0</v>
      </c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29"/>
    </row>
    <row r="28" spans="1:38" x14ac:dyDescent="0.25">
      <c r="A28" s="163">
        <f t="shared" si="3"/>
        <v>18</v>
      </c>
      <c r="B28" s="103"/>
      <c r="C28" s="103"/>
      <c r="D28" s="103"/>
      <c r="E28" s="148">
        <f t="shared" si="0"/>
        <v>0</v>
      </c>
      <c r="F28" s="148">
        <f t="shared" si="1"/>
        <v>0</v>
      </c>
      <c r="G28" s="148"/>
      <c r="H28" s="148"/>
      <c r="I28" s="105"/>
      <c r="J28" s="105"/>
      <c r="K28" s="105"/>
      <c r="L28" s="105"/>
      <c r="M28" s="105"/>
      <c r="N28" s="148">
        <f t="shared" si="2"/>
        <v>0</v>
      </c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29"/>
    </row>
    <row r="29" spans="1:38" x14ac:dyDescent="0.25">
      <c r="A29" s="163">
        <f t="shared" si="3"/>
        <v>19</v>
      </c>
      <c r="B29" s="112"/>
      <c r="C29" s="103"/>
      <c r="D29" s="103"/>
      <c r="E29" s="148">
        <f t="shared" si="0"/>
        <v>0</v>
      </c>
      <c r="F29" s="148">
        <f t="shared" si="1"/>
        <v>0</v>
      </c>
      <c r="G29" s="148"/>
      <c r="H29" s="148"/>
      <c r="I29" s="105"/>
      <c r="J29" s="105"/>
      <c r="K29" s="105"/>
      <c r="L29" s="105"/>
      <c r="M29" s="105"/>
      <c r="N29" s="148">
        <f t="shared" si="2"/>
        <v>0</v>
      </c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29"/>
    </row>
    <row r="30" spans="1:38" x14ac:dyDescent="0.25">
      <c r="A30" s="163">
        <f t="shared" si="3"/>
        <v>20</v>
      </c>
      <c r="B30" s="112"/>
      <c r="C30" s="103"/>
      <c r="D30" s="103"/>
      <c r="E30" s="148">
        <f t="shared" si="0"/>
        <v>0</v>
      </c>
      <c r="F30" s="148">
        <f t="shared" si="1"/>
        <v>0</v>
      </c>
      <c r="G30" s="148"/>
      <c r="H30" s="148"/>
      <c r="I30" s="105"/>
      <c r="J30" s="105"/>
      <c r="K30" s="105"/>
      <c r="L30" s="105"/>
      <c r="M30" s="105"/>
      <c r="N30" s="148">
        <f t="shared" si="2"/>
        <v>0</v>
      </c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29"/>
    </row>
    <row r="31" spans="1:38" x14ac:dyDescent="0.25">
      <c r="A31" s="163">
        <f t="shared" si="3"/>
        <v>21</v>
      </c>
      <c r="B31" s="112"/>
      <c r="C31" s="103"/>
      <c r="D31" s="103"/>
      <c r="E31" s="148">
        <f t="shared" si="0"/>
        <v>0</v>
      </c>
      <c r="F31" s="148">
        <f t="shared" si="1"/>
        <v>0</v>
      </c>
      <c r="G31" s="148"/>
      <c r="H31" s="148"/>
      <c r="I31" s="105"/>
      <c r="J31" s="105"/>
      <c r="K31" s="105"/>
      <c r="L31" s="105"/>
      <c r="M31" s="105"/>
      <c r="N31" s="148">
        <f t="shared" si="2"/>
        <v>0</v>
      </c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29"/>
    </row>
    <row r="32" spans="1:38" x14ac:dyDescent="0.25">
      <c r="A32" s="163">
        <f t="shared" si="3"/>
        <v>22</v>
      </c>
      <c r="B32" s="112"/>
      <c r="C32" s="103"/>
      <c r="D32" s="103"/>
      <c r="E32" s="148">
        <f t="shared" si="0"/>
        <v>0</v>
      </c>
      <c r="F32" s="148">
        <f t="shared" si="1"/>
        <v>0</v>
      </c>
      <c r="G32" s="148"/>
      <c r="H32" s="148"/>
      <c r="I32" s="105"/>
      <c r="J32" s="105"/>
      <c r="K32" s="105"/>
      <c r="L32" s="105"/>
      <c r="M32" s="105"/>
      <c r="N32" s="148">
        <f t="shared" si="2"/>
        <v>0</v>
      </c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29"/>
    </row>
    <row r="33" spans="1:38" x14ac:dyDescent="0.25">
      <c r="A33" s="163">
        <f t="shared" si="3"/>
        <v>23</v>
      </c>
      <c r="B33" s="112"/>
      <c r="C33" s="103"/>
      <c r="D33" s="103"/>
      <c r="E33" s="148">
        <f t="shared" si="0"/>
        <v>0</v>
      </c>
      <c r="F33" s="148">
        <f t="shared" si="1"/>
        <v>0</v>
      </c>
      <c r="G33" s="148"/>
      <c r="H33" s="148"/>
      <c r="I33" s="105"/>
      <c r="J33" s="105"/>
      <c r="K33" s="105"/>
      <c r="L33" s="105"/>
      <c r="M33" s="105"/>
      <c r="N33" s="148">
        <f t="shared" si="2"/>
        <v>0</v>
      </c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29"/>
    </row>
    <row r="34" spans="1:38" x14ac:dyDescent="0.25">
      <c r="A34" s="163">
        <f t="shared" si="3"/>
        <v>24</v>
      </c>
      <c r="B34" s="112"/>
      <c r="C34" s="103"/>
      <c r="D34" s="103"/>
      <c r="E34" s="148">
        <f t="shared" si="0"/>
        <v>0</v>
      </c>
      <c r="F34" s="148">
        <f t="shared" si="1"/>
        <v>0</v>
      </c>
      <c r="G34" s="148"/>
      <c r="H34" s="148"/>
      <c r="I34" s="105"/>
      <c r="J34" s="105"/>
      <c r="K34" s="105"/>
      <c r="L34" s="105"/>
      <c r="M34" s="105"/>
      <c r="N34" s="148">
        <f t="shared" si="2"/>
        <v>0</v>
      </c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29"/>
    </row>
    <row r="35" spans="1:38" x14ac:dyDescent="0.25">
      <c r="A35" s="163">
        <f t="shared" si="3"/>
        <v>25</v>
      </c>
      <c r="B35" s="112"/>
      <c r="C35" s="103"/>
      <c r="D35" s="103"/>
      <c r="E35" s="148">
        <f t="shared" si="0"/>
        <v>0</v>
      </c>
      <c r="F35" s="148">
        <f t="shared" si="1"/>
        <v>0</v>
      </c>
      <c r="G35" s="148"/>
      <c r="H35" s="148"/>
      <c r="I35" s="105"/>
      <c r="J35" s="105"/>
      <c r="K35" s="105"/>
      <c r="L35" s="105"/>
      <c r="M35" s="105"/>
      <c r="N35" s="148">
        <f t="shared" si="2"/>
        <v>0</v>
      </c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29"/>
    </row>
    <row r="36" spans="1:38" ht="33" customHeight="1" x14ac:dyDescent="0.25">
      <c r="A36" s="165">
        <f t="shared" si="3"/>
        <v>26</v>
      </c>
      <c r="B36" s="271" t="str">
        <f>'11.1'!B36:D36</f>
        <v>Month - Total Transfers from Other Bank Account / Total des Transferts provenant du Autre Compte Bancaire pour le Mois</v>
      </c>
      <c r="C36" s="272"/>
      <c r="D36" s="273"/>
      <c r="E36" s="166">
        <f>F36</f>
        <v>0</v>
      </c>
      <c r="F36" s="166">
        <f>G36</f>
        <v>0</v>
      </c>
      <c r="G36" s="166">
        <f>AJ69</f>
        <v>0</v>
      </c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64"/>
    </row>
    <row r="37" spans="1:38" ht="30.75" customHeight="1" x14ac:dyDescent="0.25">
      <c r="A37" s="165">
        <f t="shared" si="3"/>
        <v>27</v>
      </c>
      <c r="B37" s="271" t="str">
        <f>'4.1'!B36:D36</f>
        <v>Month - Total Transfers from Investment / Total des Transferts provenant des Investissements pour le Mois</v>
      </c>
      <c r="C37" s="272"/>
      <c r="D37" s="273"/>
      <c r="E37" s="166">
        <f>F37</f>
        <v>0</v>
      </c>
      <c r="F37" s="166">
        <f>H37</f>
        <v>0</v>
      </c>
      <c r="G37" s="166"/>
      <c r="H37" s="166">
        <f>'3.0'!M17</f>
        <v>0</v>
      </c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64"/>
    </row>
    <row r="38" spans="1:38" ht="15.75" thickBot="1" x14ac:dyDescent="0.3">
      <c r="A38" s="229" t="s">
        <v>0</v>
      </c>
      <c r="B38" s="230"/>
      <c r="C38" s="230"/>
      <c r="D38" s="231"/>
      <c r="E38" s="179">
        <f>+E35+F36+F37</f>
        <v>0</v>
      </c>
      <c r="F38" s="180">
        <f t="shared" ref="F38:AK38" si="4">SUM(F11:F37)</f>
        <v>0</v>
      </c>
      <c r="G38" s="180">
        <f t="shared" si="4"/>
        <v>0</v>
      </c>
      <c r="H38" s="180">
        <f t="shared" si="4"/>
        <v>0</v>
      </c>
      <c r="I38" s="180">
        <f t="shared" si="4"/>
        <v>0</v>
      </c>
      <c r="J38" s="180">
        <f t="shared" si="4"/>
        <v>0</v>
      </c>
      <c r="K38" s="180">
        <f t="shared" si="4"/>
        <v>0</v>
      </c>
      <c r="L38" s="180">
        <f t="shared" si="4"/>
        <v>0</v>
      </c>
      <c r="M38" s="180"/>
      <c r="N38" s="180">
        <f t="shared" si="4"/>
        <v>0</v>
      </c>
      <c r="O38" s="180">
        <f t="shared" si="4"/>
        <v>0</v>
      </c>
      <c r="P38" s="180">
        <f t="shared" si="4"/>
        <v>0</v>
      </c>
      <c r="Q38" s="180">
        <f t="shared" si="4"/>
        <v>0</v>
      </c>
      <c r="R38" s="180">
        <f t="shared" si="4"/>
        <v>0</v>
      </c>
      <c r="S38" s="180">
        <f t="shared" si="4"/>
        <v>0</v>
      </c>
      <c r="T38" s="180">
        <f t="shared" si="4"/>
        <v>0</v>
      </c>
      <c r="U38" s="180">
        <f t="shared" si="4"/>
        <v>0</v>
      </c>
      <c r="V38" s="180">
        <f t="shared" si="4"/>
        <v>0</v>
      </c>
      <c r="W38" s="180">
        <f t="shared" si="4"/>
        <v>0</v>
      </c>
      <c r="X38" s="180">
        <f t="shared" si="4"/>
        <v>0</v>
      </c>
      <c r="Y38" s="180">
        <f t="shared" si="4"/>
        <v>0</v>
      </c>
      <c r="Z38" s="180">
        <f t="shared" si="4"/>
        <v>0</v>
      </c>
      <c r="AA38" s="180">
        <f t="shared" si="4"/>
        <v>0</v>
      </c>
      <c r="AB38" s="180">
        <f t="shared" si="4"/>
        <v>0</v>
      </c>
      <c r="AC38" s="180">
        <f t="shared" si="4"/>
        <v>0</v>
      </c>
      <c r="AD38" s="180">
        <f t="shared" si="4"/>
        <v>0</v>
      </c>
      <c r="AE38" s="180">
        <f t="shared" si="4"/>
        <v>0</v>
      </c>
      <c r="AF38" s="180">
        <f t="shared" si="4"/>
        <v>0</v>
      </c>
      <c r="AG38" s="180">
        <f t="shared" si="4"/>
        <v>0</v>
      </c>
      <c r="AH38" s="180">
        <f>SUM(AH11:AH37)</f>
        <v>0</v>
      </c>
      <c r="AI38" s="180">
        <f>SUM(AI11:AI37)</f>
        <v>0</v>
      </c>
      <c r="AJ38" s="180">
        <f>SUM(AJ11:AJ37)</f>
        <v>0</v>
      </c>
      <c r="AK38" s="180">
        <f t="shared" si="4"/>
        <v>0</v>
      </c>
      <c r="AL38" s="181"/>
    </row>
    <row r="39" spans="1:38" x14ac:dyDescent="0.2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</row>
    <row r="40" spans="1:38" x14ac:dyDescent="0.25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</row>
    <row r="41" spans="1:38" x14ac:dyDescent="0.25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</row>
    <row r="42" spans="1:38" ht="15.75" thickBot="1" x14ac:dyDescent="0.3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</row>
    <row r="43" spans="1:38" x14ac:dyDescent="0.25">
      <c r="A43" s="215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7"/>
    </row>
    <row r="44" spans="1:38" ht="23.25" x14ac:dyDescent="0.35">
      <c r="A44" s="250" t="s">
        <v>200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2"/>
    </row>
    <row r="45" spans="1:38" ht="23.25" x14ac:dyDescent="0.35">
      <c r="A45" s="191" t="s">
        <v>20</v>
      </c>
      <c r="B45" s="190"/>
      <c r="C45" s="192">
        <f>+'11.1'!C45</f>
        <v>0</v>
      </c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3"/>
    </row>
    <row r="46" spans="1:38" ht="23.25" x14ac:dyDescent="0.35">
      <c r="A46" s="250" t="str">
        <f>'4.1'!A45:AL45</f>
        <v>OTHER BANK ACCOUNT / AUTRE COMPTE BANCAIRE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2"/>
    </row>
    <row r="47" spans="1:38" ht="23.25" x14ac:dyDescent="0.35">
      <c r="A47" s="194" t="s">
        <v>30</v>
      </c>
      <c r="B47" s="195"/>
      <c r="C47" s="195"/>
      <c r="D47" s="195">
        <f>+'11.1'!D47</f>
        <v>2020</v>
      </c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6"/>
    </row>
    <row r="48" spans="1:38" ht="23.25" x14ac:dyDescent="0.35">
      <c r="A48" s="194" t="s">
        <v>71</v>
      </c>
      <c r="B48" s="197"/>
      <c r="C48" s="197"/>
      <c r="D48" s="195">
        <f>+D47</f>
        <v>2020</v>
      </c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8"/>
    </row>
    <row r="49" spans="1:38" x14ac:dyDescent="0.25">
      <c r="A49" s="199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38" t="s">
        <v>180</v>
      </c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9"/>
    </row>
    <row r="50" spans="1:38" ht="105" x14ac:dyDescent="0.25">
      <c r="A50" s="201"/>
      <c r="B50" s="202" t="s">
        <v>17</v>
      </c>
      <c r="C50" s="202" t="s">
        <v>38</v>
      </c>
      <c r="D50" s="202" t="s">
        <v>18</v>
      </c>
      <c r="E50" s="202" t="s">
        <v>39</v>
      </c>
      <c r="F50" s="202" t="s">
        <v>40</v>
      </c>
      <c r="G50" s="202" t="str">
        <f>'11.1'!G50</f>
        <v>Transfers from General Bank Account / Transferts du Compte Bancaire Général</v>
      </c>
      <c r="H50" s="202" t="str">
        <f>H9</f>
        <v xml:space="preserve">Transfers from Investments / Transferts des Investissements </v>
      </c>
      <c r="I50" s="202" t="s">
        <v>41</v>
      </c>
      <c r="J50" s="202" t="s">
        <v>35</v>
      </c>
      <c r="K50" s="202" t="s">
        <v>42</v>
      </c>
      <c r="L50" s="202" t="s">
        <v>43</v>
      </c>
      <c r="M50" s="202" t="s">
        <v>44</v>
      </c>
      <c r="N50" s="202" t="s">
        <v>45</v>
      </c>
      <c r="O50" s="202" t="s">
        <v>46</v>
      </c>
      <c r="P50" s="202" t="s">
        <v>47</v>
      </c>
      <c r="Q50" s="202" t="str">
        <f>'4.1'!Q49</f>
        <v>Conferences &amp; Training / Conférences &amp; Formation</v>
      </c>
      <c r="R50" s="202" t="str">
        <f>'4.1'!R49</f>
        <v>Conventions &amp; Collective Bargaining / Conventions &amp; Négociation Collective</v>
      </c>
      <c r="S50" s="202" t="s">
        <v>48</v>
      </c>
      <c r="T50" s="202" t="s">
        <v>49</v>
      </c>
      <c r="U50" s="202" t="s">
        <v>50</v>
      </c>
      <c r="V50" s="202" t="s">
        <v>51</v>
      </c>
      <c r="W50" s="202" t="s">
        <v>52</v>
      </c>
      <c r="X50" s="202" t="s">
        <v>53</v>
      </c>
      <c r="Y50" s="202" t="s">
        <v>54</v>
      </c>
      <c r="Z50" s="202" t="s">
        <v>55</v>
      </c>
      <c r="AA50" s="202" t="s">
        <v>56</v>
      </c>
      <c r="AB50" s="202" t="s">
        <v>36</v>
      </c>
      <c r="AC50" s="202" t="s">
        <v>57</v>
      </c>
      <c r="AD50" s="202" t="s">
        <v>58</v>
      </c>
      <c r="AE50" s="202" t="s">
        <v>59</v>
      </c>
      <c r="AF50" s="202" t="str">
        <f>'4.1'!AF49</f>
        <v xml:space="preserve">Honorariums / Honoraires </v>
      </c>
      <c r="AG50" s="202" t="str">
        <f>'4.1'!AG49</f>
        <v>Loss of Wages / Pertes de Salaires</v>
      </c>
      <c r="AH50" s="202" t="str">
        <f>'4.1'!AH49</f>
        <v>Petty Cash Transfers / Transferts Petite Caisse</v>
      </c>
      <c r="AI50" s="202" t="str">
        <f>'4.1'!AI8</f>
        <v>Investment Transfers / Transferts Investissements</v>
      </c>
      <c r="AJ50" s="202" t="str">
        <f>'11.1'!AJ50</f>
        <v>Transfers to General Bank Account / Transferts au Compte Bancaire Général</v>
      </c>
      <c r="AK50" s="202" t="s">
        <v>43</v>
      </c>
      <c r="AL50" s="203" t="s">
        <v>60</v>
      </c>
    </row>
    <row r="51" spans="1:38" x14ac:dyDescent="0.25">
      <c r="A51" s="204"/>
      <c r="B51" s="205">
        <v>43709</v>
      </c>
      <c r="C51" s="206"/>
      <c r="D51" s="206" t="s">
        <v>62</v>
      </c>
      <c r="E51" s="208">
        <f>'11.1'!E69</f>
        <v>0</v>
      </c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12"/>
    </row>
    <row r="52" spans="1:38" x14ac:dyDescent="0.25">
      <c r="A52" s="204">
        <v>1</v>
      </c>
      <c r="B52" s="112"/>
      <c r="C52" s="103"/>
      <c r="D52" s="103"/>
      <c r="E52" s="208">
        <f t="shared" ref="E52:E66" si="5">+E51+F52-N52</f>
        <v>0</v>
      </c>
      <c r="F52" s="208">
        <f>SUM(H52:L52)</f>
        <v>0</v>
      </c>
      <c r="G52" s="208"/>
      <c r="H52" s="208"/>
      <c r="I52" s="105"/>
      <c r="J52" s="105"/>
      <c r="K52" s="105"/>
      <c r="L52" s="105"/>
      <c r="M52" s="105"/>
      <c r="N52" s="208">
        <f>SUM(O52:AK52)</f>
        <v>0</v>
      </c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29"/>
    </row>
    <row r="53" spans="1:38" x14ac:dyDescent="0.25">
      <c r="A53" s="204">
        <f>1+A52</f>
        <v>2</v>
      </c>
      <c r="B53" s="112"/>
      <c r="C53" s="103"/>
      <c r="D53" s="103"/>
      <c r="E53" s="208">
        <f t="shared" si="5"/>
        <v>0</v>
      </c>
      <c r="F53" s="208">
        <f t="shared" ref="F53:F66" si="6">SUM(H53:L53)</f>
        <v>0</v>
      </c>
      <c r="G53" s="208"/>
      <c r="H53" s="208"/>
      <c r="I53" s="105"/>
      <c r="J53" s="105"/>
      <c r="K53" s="105"/>
      <c r="L53" s="105"/>
      <c r="M53" s="105"/>
      <c r="N53" s="208">
        <f t="shared" ref="N53:N68" si="7">SUM(O53:AK53)</f>
        <v>0</v>
      </c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29"/>
    </row>
    <row r="54" spans="1:38" x14ac:dyDescent="0.25">
      <c r="A54" s="204">
        <f t="shared" ref="A54:A68" si="8">1+A53</f>
        <v>3</v>
      </c>
      <c r="B54" s="112"/>
      <c r="C54" s="103"/>
      <c r="D54" s="103"/>
      <c r="E54" s="208">
        <f t="shared" si="5"/>
        <v>0</v>
      </c>
      <c r="F54" s="208">
        <f t="shared" si="6"/>
        <v>0</v>
      </c>
      <c r="G54" s="208"/>
      <c r="H54" s="208"/>
      <c r="I54" s="105"/>
      <c r="J54" s="105"/>
      <c r="K54" s="105"/>
      <c r="L54" s="105"/>
      <c r="M54" s="105"/>
      <c r="N54" s="208">
        <f t="shared" si="7"/>
        <v>0</v>
      </c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29"/>
    </row>
    <row r="55" spans="1:38" x14ac:dyDescent="0.25">
      <c r="A55" s="204">
        <f t="shared" si="8"/>
        <v>4</v>
      </c>
      <c r="B55" s="112"/>
      <c r="C55" s="103"/>
      <c r="D55" s="103"/>
      <c r="E55" s="208">
        <f t="shared" si="5"/>
        <v>0</v>
      </c>
      <c r="F55" s="208">
        <f t="shared" si="6"/>
        <v>0</v>
      </c>
      <c r="G55" s="208"/>
      <c r="H55" s="208"/>
      <c r="I55" s="105"/>
      <c r="J55" s="105"/>
      <c r="K55" s="105"/>
      <c r="L55" s="105"/>
      <c r="M55" s="105"/>
      <c r="N55" s="208">
        <f t="shared" si="7"/>
        <v>0</v>
      </c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29"/>
    </row>
    <row r="56" spans="1:38" x14ac:dyDescent="0.25">
      <c r="A56" s="204">
        <f t="shared" si="8"/>
        <v>5</v>
      </c>
      <c r="B56" s="112"/>
      <c r="C56" s="103"/>
      <c r="D56" s="103"/>
      <c r="E56" s="208">
        <f t="shared" si="5"/>
        <v>0</v>
      </c>
      <c r="F56" s="208">
        <f t="shared" si="6"/>
        <v>0</v>
      </c>
      <c r="G56" s="208"/>
      <c r="H56" s="208"/>
      <c r="I56" s="105"/>
      <c r="J56" s="105"/>
      <c r="K56" s="105"/>
      <c r="L56" s="105"/>
      <c r="M56" s="105"/>
      <c r="N56" s="208">
        <f t="shared" si="7"/>
        <v>0</v>
      </c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29"/>
    </row>
    <row r="57" spans="1:38" x14ac:dyDescent="0.25">
      <c r="A57" s="204">
        <f t="shared" si="8"/>
        <v>6</v>
      </c>
      <c r="B57" s="112"/>
      <c r="C57" s="103"/>
      <c r="D57" s="103"/>
      <c r="E57" s="208">
        <f t="shared" si="5"/>
        <v>0</v>
      </c>
      <c r="F57" s="208">
        <f t="shared" si="6"/>
        <v>0</v>
      </c>
      <c r="G57" s="208"/>
      <c r="H57" s="208"/>
      <c r="I57" s="105"/>
      <c r="J57" s="105"/>
      <c r="K57" s="105"/>
      <c r="L57" s="105"/>
      <c r="M57" s="105"/>
      <c r="N57" s="208">
        <f t="shared" si="7"/>
        <v>0</v>
      </c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29"/>
    </row>
    <row r="58" spans="1:38" x14ac:dyDescent="0.25">
      <c r="A58" s="204">
        <f t="shared" si="8"/>
        <v>7</v>
      </c>
      <c r="B58" s="112"/>
      <c r="C58" s="103"/>
      <c r="D58" s="103"/>
      <c r="E58" s="208">
        <f t="shared" si="5"/>
        <v>0</v>
      </c>
      <c r="F58" s="208">
        <f t="shared" si="6"/>
        <v>0</v>
      </c>
      <c r="G58" s="208"/>
      <c r="H58" s="208"/>
      <c r="I58" s="105"/>
      <c r="J58" s="105"/>
      <c r="K58" s="105"/>
      <c r="L58" s="105"/>
      <c r="M58" s="105"/>
      <c r="N58" s="208">
        <f t="shared" si="7"/>
        <v>0</v>
      </c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29"/>
    </row>
    <row r="59" spans="1:38" x14ac:dyDescent="0.25">
      <c r="A59" s="204">
        <f t="shared" si="8"/>
        <v>8</v>
      </c>
      <c r="B59" s="112"/>
      <c r="C59" s="103"/>
      <c r="D59" s="103"/>
      <c r="E59" s="208">
        <f t="shared" si="5"/>
        <v>0</v>
      </c>
      <c r="F59" s="208">
        <f t="shared" si="6"/>
        <v>0</v>
      </c>
      <c r="G59" s="208"/>
      <c r="H59" s="208"/>
      <c r="I59" s="105"/>
      <c r="J59" s="105"/>
      <c r="K59" s="105"/>
      <c r="L59" s="105"/>
      <c r="M59" s="105"/>
      <c r="N59" s="208">
        <f t="shared" si="7"/>
        <v>0</v>
      </c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29"/>
    </row>
    <row r="60" spans="1:38" x14ac:dyDescent="0.25">
      <c r="A60" s="204">
        <f t="shared" si="8"/>
        <v>9</v>
      </c>
      <c r="B60" s="112"/>
      <c r="C60" s="103"/>
      <c r="D60" s="103"/>
      <c r="E60" s="208">
        <f t="shared" si="5"/>
        <v>0</v>
      </c>
      <c r="F60" s="208">
        <f t="shared" si="6"/>
        <v>0</v>
      </c>
      <c r="G60" s="208"/>
      <c r="H60" s="208"/>
      <c r="I60" s="105"/>
      <c r="J60" s="105"/>
      <c r="K60" s="105"/>
      <c r="L60" s="105"/>
      <c r="M60" s="105"/>
      <c r="N60" s="208">
        <f t="shared" si="7"/>
        <v>0</v>
      </c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29"/>
    </row>
    <row r="61" spans="1:38" x14ac:dyDescent="0.25">
      <c r="A61" s="204">
        <f t="shared" si="8"/>
        <v>10</v>
      </c>
      <c r="B61" s="112"/>
      <c r="C61" s="103"/>
      <c r="D61" s="103"/>
      <c r="E61" s="208">
        <f t="shared" si="5"/>
        <v>0</v>
      </c>
      <c r="F61" s="208">
        <f t="shared" si="6"/>
        <v>0</v>
      </c>
      <c r="G61" s="208"/>
      <c r="H61" s="208"/>
      <c r="I61" s="105"/>
      <c r="J61" s="105"/>
      <c r="K61" s="105"/>
      <c r="L61" s="105"/>
      <c r="M61" s="105"/>
      <c r="N61" s="208">
        <f t="shared" si="7"/>
        <v>0</v>
      </c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29"/>
    </row>
    <row r="62" spans="1:38" x14ac:dyDescent="0.25">
      <c r="A62" s="204">
        <f t="shared" si="8"/>
        <v>11</v>
      </c>
      <c r="B62" s="112"/>
      <c r="C62" s="103"/>
      <c r="D62" s="103"/>
      <c r="E62" s="208">
        <f t="shared" si="5"/>
        <v>0</v>
      </c>
      <c r="F62" s="208">
        <f t="shared" si="6"/>
        <v>0</v>
      </c>
      <c r="G62" s="208"/>
      <c r="H62" s="208"/>
      <c r="I62" s="105"/>
      <c r="J62" s="105"/>
      <c r="K62" s="105"/>
      <c r="L62" s="105"/>
      <c r="M62" s="105"/>
      <c r="N62" s="208">
        <f t="shared" si="7"/>
        <v>0</v>
      </c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29"/>
    </row>
    <row r="63" spans="1:38" x14ac:dyDescent="0.25">
      <c r="A63" s="204">
        <f t="shared" si="8"/>
        <v>12</v>
      </c>
      <c r="B63" s="112"/>
      <c r="C63" s="103"/>
      <c r="D63" s="121"/>
      <c r="E63" s="208">
        <f t="shared" si="5"/>
        <v>0</v>
      </c>
      <c r="F63" s="208">
        <f t="shared" si="6"/>
        <v>0</v>
      </c>
      <c r="G63" s="208"/>
      <c r="H63" s="208"/>
      <c r="I63" s="105"/>
      <c r="J63" s="105"/>
      <c r="K63" s="105"/>
      <c r="L63" s="105"/>
      <c r="M63" s="105"/>
      <c r="N63" s="208">
        <f t="shared" si="7"/>
        <v>0</v>
      </c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29"/>
    </row>
    <row r="64" spans="1:38" x14ac:dyDescent="0.25">
      <c r="A64" s="204">
        <f t="shared" si="8"/>
        <v>13</v>
      </c>
      <c r="B64" s="103"/>
      <c r="C64" s="103"/>
      <c r="D64" s="103"/>
      <c r="E64" s="208">
        <f t="shared" si="5"/>
        <v>0</v>
      </c>
      <c r="F64" s="208">
        <f t="shared" si="6"/>
        <v>0</v>
      </c>
      <c r="G64" s="208"/>
      <c r="H64" s="208"/>
      <c r="I64" s="105"/>
      <c r="J64" s="105"/>
      <c r="K64" s="105"/>
      <c r="L64" s="105"/>
      <c r="M64" s="105"/>
      <c r="N64" s="208">
        <f t="shared" si="7"/>
        <v>0</v>
      </c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29"/>
    </row>
    <row r="65" spans="1:38" x14ac:dyDescent="0.25">
      <c r="A65" s="204">
        <f t="shared" si="8"/>
        <v>14</v>
      </c>
      <c r="B65" s="103"/>
      <c r="C65" s="103"/>
      <c r="D65" s="103"/>
      <c r="E65" s="208">
        <f t="shared" si="5"/>
        <v>0</v>
      </c>
      <c r="F65" s="208">
        <f t="shared" si="6"/>
        <v>0</v>
      </c>
      <c r="G65" s="208"/>
      <c r="H65" s="208"/>
      <c r="I65" s="105"/>
      <c r="J65" s="105"/>
      <c r="K65" s="105"/>
      <c r="L65" s="105"/>
      <c r="M65" s="105"/>
      <c r="N65" s="208">
        <f t="shared" si="7"/>
        <v>0</v>
      </c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29"/>
    </row>
    <row r="66" spans="1:38" x14ac:dyDescent="0.25">
      <c r="A66" s="204">
        <f t="shared" si="8"/>
        <v>15</v>
      </c>
      <c r="B66" s="103"/>
      <c r="C66" s="103"/>
      <c r="D66" s="103"/>
      <c r="E66" s="208">
        <f t="shared" si="5"/>
        <v>0</v>
      </c>
      <c r="F66" s="208">
        <f t="shared" si="6"/>
        <v>0</v>
      </c>
      <c r="G66" s="208"/>
      <c r="H66" s="208"/>
      <c r="I66" s="105"/>
      <c r="J66" s="105"/>
      <c r="K66" s="105"/>
      <c r="L66" s="105"/>
      <c r="M66" s="105"/>
      <c r="N66" s="208">
        <f t="shared" si="7"/>
        <v>0</v>
      </c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29"/>
    </row>
    <row r="67" spans="1:38" ht="31.5" customHeight="1" x14ac:dyDescent="0.25">
      <c r="A67" s="207">
        <f t="shared" si="8"/>
        <v>16</v>
      </c>
      <c r="B67" s="232" t="str">
        <f>'11.1'!B67:D67</f>
        <v>Month - Total Transfers from General Bank Account / Total des Transferts provenant du Compte Bancaire Général pour le Mois</v>
      </c>
      <c r="C67" s="276"/>
      <c r="D67" s="277"/>
      <c r="E67" s="209">
        <f>F67</f>
        <v>0</v>
      </c>
      <c r="F67" s="209">
        <f>G67</f>
        <v>0</v>
      </c>
      <c r="G67" s="209">
        <f>AJ38</f>
        <v>0</v>
      </c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12"/>
    </row>
    <row r="68" spans="1:38" ht="29.25" customHeight="1" x14ac:dyDescent="0.25">
      <c r="A68" s="207">
        <f t="shared" si="8"/>
        <v>17</v>
      </c>
      <c r="B68" s="232" t="str">
        <f>B37</f>
        <v>Month - Total Transfers from Investment / Total des Transferts provenant des Investissements pour le Mois</v>
      </c>
      <c r="C68" s="276"/>
      <c r="D68" s="277"/>
      <c r="E68" s="209">
        <f>F68</f>
        <v>0</v>
      </c>
      <c r="F68" s="209">
        <f>H68</f>
        <v>0</v>
      </c>
      <c r="G68" s="209"/>
      <c r="H68" s="209">
        <f>'3.0'!N17</f>
        <v>0</v>
      </c>
      <c r="I68" s="208"/>
      <c r="J68" s="208"/>
      <c r="K68" s="208"/>
      <c r="L68" s="208"/>
      <c r="M68" s="208"/>
      <c r="N68" s="208">
        <f t="shared" si="7"/>
        <v>0</v>
      </c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12"/>
    </row>
    <row r="69" spans="1:38" ht="15.75" thickBot="1" x14ac:dyDescent="0.3">
      <c r="A69" s="235" t="s">
        <v>0</v>
      </c>
      <c r="B69" s="236"/>
      <c r="C69" s="236"/>
      <c r="D69" s="237"/>
      <c r="E69" s="210">
        <f>+E66+F67+F68</f>
        <v>0</v>
      </c>
      <c r="F69" s="211">
        <f t="shared" ref="F69:AK69" si="9">SUM(F52:F68)</f>
        <v>0</v>
      </c>
      <c r="G69" s="211">
        <f t="shared" si="9"/>
        <v>0</v>
      </c>
      <c r="H69" s="211">
        <f t="shared" si="9"/>
        <v>0</v>
      </c>
      <c r="I69" s="211">
        <f t="shared" si="9"/>
        <v>0</v>
      </c>
      <c r="J69" s="211">
        <f t="shared" si="9"/>
        <v>0</v>
      </c>
      <c r="K69" s="211">
        <f t="shared" si="9"/>
        <v>0</v>
      </c>
      <c r="L69" s="211">
        <f t="shared" si="9"/>
        <v>0</v>
      </c>
      <c r="M69" s="211"/>
      <c r="N69" s="211">
        <f t="shared" si="9"/>
        <v>0</v>
      </c>
      <c r="O69" s="211">
        <f t="shared" si="9"/>
        <v>0</v>
      </c>
      <c r="P69" s="211">
        <f t="shared" si="9"/>
        <v>0</v>
      </c>
      <c r="Q69" s="211">
        <f t="shared" si="9"/>
        <v>0</v>
      </c>
      <c r="R69" s="211">
        <f t="shared" si="9"/>
        <v>0</v>
      </c>
      <c r="S69" s="211">
        <f t="shared" si="9"/>
        <v>0</v>
      </c>
      <c r="T69" s="211">
        <f t="shared" si="9"/>
        <v>0</v>
      </c>
      <c r="U69" s="211">
        <f t="shared" si="9"/>
        <v>0</v>
      </c>
      <c r="V69" s="211">
        <f t="shared" si="9"/>
        <v>0</v>
      </c>
      <c r="W69" s="211">
        <f t="shared" si="9"/>
        <v>0</v>
      </c>
      <c r="X69" s="211">
        <f t="shared" si="9"/>
        <v>0</v>
      </c>
      <c r="Y69" s="211">
        <f t="shared" si="9"/>
        <v>0</v>
      </c>
      <c r="Z69" s="211">
        <f t="shared" si="9"/>
        <v>0</v>
      </c>
      <c r="AA69" s="211">
        <f t="shared" si="9"/>
        <v>0</v>
      </c>
      <c r="AB69" s="211">
        <f t="shared" si="9"/>
        <v>0</v>
      </c>
      <c r="AC69" s="211">
        <f t="shared" si="9"/>
        <v>0</v>
      </c>
      <c r="AD69" s="211">
        <f t="shared" si="9"/>
        <v>0</v>
      </c>
      <c r="AE69" s="211">
        <f t="shared" si="9"/>
        <v>0</v>
      </c>
      <c r="AF69" s="211">
        <f t="shared" si="9"/>
        <v>0</v>
      </c>
      <c r="AG69" s="211">
        <f t="shared" si="9"/>
        <v>0</v>
      </c>
      <c r="AH69" s="211">
        <f t="shared" si="9"/>
        <v>0</v>
      </c>
      <c r="AI69" s="211">
        <f t="shared" si="9"/>
        <v>0</v>
      </c>
      <c r="AJ69" s="211">
        <f t="shared" si="9"/>
        <v>0</v>
      </c>
      <c r="AK69" s="211">
        <f t="shared" si="9"/>
        <v>0</v>
      </c>
      <c r="AL69" s="213"/>
    </row>
    <row r="70" spans="1:38" x14ac:dyDescent="0.25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</row>
    <row r="71" spans="1:38" x14ac:dyDescent="0.25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</row>
    <row r="72" spans="1:38" x14ac:dyDescent="0.25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</row>
  </sheetData>
  <sheetProtection algorithmName="SHA-512" hashValue="hdkutswVnfzT1scZd2fh+0yPChS3Rq7Mch4gnyHhPv5gqKNOwvUkBPNcBgwvaByoFSqhVY9QkB9FZl98nWD5OQ==" saltValue="z3POk3WcpQs1YoYKein83w==" spinCount="100000" sheet="1" objects="1" scenarios="1" formatColumns="0" formatRows="0" selectLockedCells="1"/>
  <mergeCells count="12">
    <mergeCell ref="A3:AL3"/>
    <mergeCell ref="A44:AL44"/>
    <mergeCell ref="A46:AL46"/>
    <mergeCell ref="B37:D37"/>
    <mergeCell ref="A38:D38"/>
    <mergeCell ref="B68:D68"/>
    <mergeCell ref="A69:D69"/>
    <mergeCell ref="O49:AL49"/>
    <mergeCell ref="A5:AL5"/>
    <mergeCell ref="O8:AL8"/>
    <mergeCell ref="B36:D36"/>
    <mergeCell ref="B67:D67"/>
  </mergeCells>
  <pageMargins left="0.7" right="0.7" top="0.75" bottom="0.75" header="0.3" footer="0.3"/>
  <pageSetup paperSize="5" scale="60" orientation="landscape" r:id="rId1"/>
  <rowBreaks count="1" manualBreakCount="1">
    <brk id="40" max="16383" man="1"/>
  </rowBreaks>
  <ignoredErrors>
    <ignoredError sqref="F67" formula="1"/>
    <ignoredError sqref="B36 B67" unlockedFormula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workbookViewId="0">
      <selection activeCell="G10" sqref="G10"/>
    </sheetView>
  </sheetViews>
  <sheetFormatPr defaultColWidth="11.42578125" defaultRowHeight="15" x14ac:dyDescent="0.25"/>
  <cols>
    <col min="1" max="1" width="16.28515625" customWidth="1"/>
    <col min="2" max="2" width="19.28515625" customWidth="1"/>
    <col min="3" max="3" width="17.28515625" customWidth="1"/>
    <col min="4" max="4" width="11.140625" customWidth="1"/>
    <col min="5" max="5" width="14" customWidth="1"/>
    <col min="6" max="6" width="15.42578125" customWidth="1"/>
    <col min="7" max="7" width="15" customWidth="1"/>
  </cols>
  <sheetData>
    <row r="2" spans="1:25" ht="23.25" x14ac:dyDescent="0.35">
      <c r="A2" s="34" t="s">
        <v>200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23.25" x14ac:dyDescent="0.35">
      <c r="A3" s="17" t="s">
        <v>20</v>
      </c>
      <c r="B3" s="25">
        <f>+'11.2'!B3</f>
        <v>0</v>
      </c>
      <c r="C3" s="34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3.25" x14ac:dyDescent="0.35">
      <c r="A4" s="34" t="str">
        <f>'4.2'!A4</f>
        <v>BANK RECONCILIATION / CONCILIATION BANCAIRE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23.25" x14ac:dyDescent="0.35">
      <c r="A5" s="34" t="s">
        <v>30</v>
      </c>
      <c r="B5" s="34"/>
      <c r="C5" s="34">
        <f>+'11.2'!C5</f>
        <v>2020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ht="23.25" x14ac:dyDescent="0.35">
      <c r="A6" s="34" t="s">
        <v>71</v>
      </c>
      <c r="C6" s="34">
        <f>+C5</f>
        <v>2020</v>
      </c>
      <c r="D6" s="34"/>
    </row>
    <row r="8" spans="1:25" ht="18.75" x14ac:dyDescent="0.3">
      <c r="B8" s="1"/>
      <c r="C8" s="1"/>
      <c r="D8" s="1"/>
    </row>
    <row r="10" spans="1:25" ht="42.75" customHeight="1" x14ac:dyDescent="0.25">
      <c r="B10" s="262" t="s">
        <v>110</v>
      </c>
      <c r="C10" s="275"/>
      <c r="D10" s="275"/>
      <c r="E10" s="43"/>
      <c r="F10" s="4"/>
      <c r="G10" s="114"/>
    </row>
    <row r="11" spans="1:25" x14ac:dyDescent="0.25">
      <c r="F11" s="4"/>
      <c r="G11" s="4"/>
    </row>
    <row r="12" spans="1:25" ht="30" x14ac:dyDescent="0.25">
      <c r="B12" s="262" t="s">
        <v>106</v>
      </c>
      <c r="C12" s="262"/>
      <c r="D12" s="40"/>
      <c r="E12" s="41" t="s">
        <v>107</v>
      </c>
      <c r="F12" s="42" t="s">
        <v>108</v>
      </c>
      <c r="G12" s="4"/>
    </row>
    <row r="13" spans="1:25" x14ac:dyDescent="0.25">
      <c r="B13" s="263" t="s">
        <v>109</v>
      </c>
      <c r="C13" s="263"/>
      <c r="D13" s="35"/>
      <c r="E13" s="115"/>
      <c r="F13" s="116"/>
      <c r="G13" s="4"/>
    </row>
    <row r="14" spans="1:25" x14ac:dyDescent="0.25">
      <c r="B14" s="263"/>
      <c r="C14" s="263"/>
      <c r="D14" s="35"/>
      <c r="E14" s="117"/>
      <c r="F14" s="118"/>
      <c r="G14" s="4"/>
    </row>
    <row r="15" spans="1:25" x14ac:dyDescent="0.25">
      <c r="B15" s="263"/>
      <c r="C15" s="263"/>
      <c r="D15" s="35"/>
      <c r="E15" s="117"/>
      <c r="F15" s="118"/>
      <c r="G15" s="4"/>
    </row>
    <row r="16" spans="1:25" x14ac:dyDescent="0.25">
      <c r="B16" s="263"/>
      <c r="C16" s="263"/>
      <c r="D16" s="35"/>
      <c r="E16" s="117"/>
      <c r="F16" s="118"/>
      <c r="G16" s="4"/>
    </row>
    <row r="17" spans="2:7" x14ac:dyDescent="0.25">
      <c r="B17" s="263"/>
      <c r="C17" s="263"/>
      <c r="D17" s="35"/>
      <c r="E17" s="117"/>
      <c r="F17" s="118"/>
      <c r="G17" s="4"/>
    </row>
    <row r="18" spans="2:7" x14ac:dyDescent="0.25">
      <c r="B18" s="263"/>
      <c r="C18" s="263"/>
      <c r="D18" s="35"/>
      <c r="E18" s="117"/>
      <c r="F18" s="118"/>
      <c r="G18" s="4"/>
    </row>
    <row r="19" spans="2:7" x14ac:dyDescent="0.25">
      <c r="B19" s="263"/>
      <c r="C19" s="263"/>
      <c r="D19" s="35"/>
      <c r="E19" s="117"/>
      <c r="F19" s="118"/>
      <c r="G19" s="4"/>
    </row>
    <row r="20" spans="2:7" x14ac:dyDescent="0.25">
      <c r="B20" s="263"/>
      <c r="C20" s="263"/>
      <c r="D20" s="35"/>
      <c r="E20" s="117"/>
      <c r="F20" s="118"/>
      <c r="G20" s="4"/>
    </row>
    <row r="21" spans="2:7" x14ac:dyDescent="0.25">
      <c r="B21" s="263"/>
      <c r="C21" s="263"/>
      <c r="D21" s="35"/>
      <c r="E21" s="117"/>
      <c r="F21" s="118"/>
      <c r="G21" s="4"/>
    </row>
    <row r="22" spans="2:7" x14ac:dyDescent="0.25">
      <c r="B22" s="263"/>
      <c r="C22" s="263"/>
      <c r="D22" s="35"/>
      <c r="E22" s="119"/>
      <c r="F22" s="120"/>
      <c r="G22" s="4"/>
    </row>
    <row r="23" spans="2:7" x14ac:dyDescent="0.25">
      <c r="F23" s="4">
        <f>SUM(F13:F22)</f>
        <v>0</v>
      </c>
      <c r="G23" s="4">
        <f>-F23</f>
        <v>0</v>
      </c>
    </row>
    <row r="24" spans="2:7" x14ac:dyDescent="0.25">
      <c r="F24" s="4"/>
      <c r="G24" s="4"/>
    </row>
    <row r="25" spans="2:7" ht="30" x14ac:dyDescent="0.25">
      <c r="B25" s="262" t="s">
        <v>111</v>
      </c>
      <c r="C25" s="262"/>
      <c r="D25" s="2"/>
      <c r="E25" s="15" t="s">
        <v>19</v>
      </c>
      <c r="F25" s="42" t="s">
        <v>108</v>
      </c>
      <c r="G25" s="4"/>
    </row>
    <row r="26" spans="2:7" x14ac:dyDescent="0.25">
      <c r="B26" s="263" t="s">
        <v>109</v>
      </c>
      <c r="C26" s="263"/>
      <c r="D26" s="35"/>
      <c r="E26" s="115"/>
      <c r="F26" s="116"/>
      <c r="G26" s="4"/>
    </row>
    <row r="27" spans="2:7" x14ac:dyDescent="0.25">
      <c r="B27" s="263"/>
      <c r="C27" s="263"/>
      <c r="D27" s="35"/>
      <c r="E27" s="117"/>
      <c r="F27" s="118"/>
      <c r="G27" s="4"/>
    </row>
    <row r="28" spans="2:7" x14ac:dyDescent="0.25">
      <c r="B28" s="263"/>
      <c r="C28" s="263"/>
      <c r="D28" s="35"/>
      <c r="E28" s="117"/>
      <c r="F28" s="118"/>
      <c r="G28" s="4"/>
    </row>
    <row r="29" spans="2:7" x14ac:dyDescent="0.25">
      <c r="B29" s="263"/>
      <c r="C29" s="263"/>
      <c r="D29" s="35"/>
      <c r="E29" s="117"/>
      <c r="F29" s="118"/>
      <c r="G29" s="4"/>
    </row>
    <row r="30" spans="2:7" x14ac:dyDescent="0.25">
      <c r="B30" s="263"/>
      <c r="C30" s="263"/>
      <c r="D30" s="35"/>
      <c r="E30" s="117"/>
      <c r="F30" s="118"/>
      <c r="G30" s="4"/>
    </row>
    <row r="31" spans="2:7" x14ac:dyDescent="0.25">
      <c r="B31" s="263"/>
      <c r="C31" s="263"/>
      <c r="D31" s="35"/>
      <c r="E31" s="117"/>
      <c r="F31" s="118"/>
      <c r="G31" s="4"/>
    </row>
    <row r="32" spans="2:7" x14ac:dyDescent="0.25">
      <c r="B32" s="263"/>
      <c r="C32" s="263"/>
      <c r="D32" s="35"/>
      <c r="E32" s="117"/>
      <c r="F32" s="118"/>
      <c r="G32" s="4"/>
    </row>
    <row r="33" spans="1:8" x14ac:dyDescent="0.25">
      <c r="B33" s="263"/>
      <c r="C33" s="263"/>
      <c r="D33" s="35"/>
      <c r="E33" s="119"/>
      <c r="F33" s="120"/>
      <c r="G33" s="4"/>
    </row>
    <row r="34" spans="1:8" x14ac:dyDescent="0.25">
      <c r="F34" s="4">
        <f>SUM(F26:F33)</f>
        <v>0</v>
      </c>
      <c r="G34" s="4">
        <f>+F34</f>
        <v>0</v>
      </c>
    </row>
    <row r="35" spans="1:8" x14ac:dyDescent="0.25">
      <c r="F35" s="4"/>
      <c r="G35" s="7"/>
    </row>
    <row r="36" spans="1:8" x14ac:dyDescent="0.25">
      <c r="F36" s="4"/>
      <c r="G36" s="4"/>
    </row>
    <row r="37" spans="1:8" ht="37.5" customHeight="1" thickBot="1" x14ac:dyDescent="0.3">
      <c r="B37" s="262" t="s">
        <v>112</v>
      </c>
      <c r="C37" s="262"/>
      <c r="D37" s="262"/>
      <c r="F37" s="4"/>
      <c r="G37" s="6">
        <f>+G10+G23+G34</f>
        <v>0</v>
      </c>
    </row>
    <row r="38" spans="1:8" ht="15.75" thickTop="1" x14ac:dyDescent="0.25">
      <c r="F38" s="4"/>
      <c r="G38" s="4"/>
    </row>
    <row r="39" spans="1:8" ht="31.5" customHeight="1" thickBot="1" x14ac:dyDescent="0.3">
      <c r="B39" s="262" t="s">
        <v>113</v>
      </c>
      <c r="C39" s="262"/>
      <c r="D39" s="262"/>
      <c r="F39" s="4"/>
      <c r="G39" s="6">
        <f>+'12.1'!E38</f>
        <v>0</v>
      </c>
    </row>
    <row r="40" spans="1:8" ht="15.75" thickTop="1" x14ac:dyDescent="0.25">
      <c r="F40" s="4"/>
      <c r="G40" s="4"/>
    </row>
    <row r="41" spans="1:8" ht="30" customHeight="1" thickBot="1" x14ac:dyDescent="0.3">
      <c r="B41" s="262" t="s">
        <v>114</v>
      </c>
      <c r="C41" s="262"/>
      <c r="D41" s="262"/>
      <c r="E41" s="2"/>
      <c r="F41" s="5"/>
      <c r="G41" s="6">
        <f>+G37-G39</f>
        <v>0</v>
      </c>
    </row>
    <row r="42" spans="1:8" ht="15.75" thickTop="1" x14ac:dyDescent="0.25"/>
    <row r="45" spans="1:8" x14ac:dyDescent="0.25">
      <c r="A45" s="59"/>
      <c r="B45" s="26"/>
      <c r="C45" s="26"/>
      <c r="D45" s="26"/>
      <c r="E45" s="26"/>
      <c r="F45" s="26"/>
      <c r="G45" s="26"/>
      <c r="H45" s="26"/>
    </row>
    <row r="46" spans="1:8" x14ac:dyDescent="0.25">
      <c r="A46" s="59"/>
      <c r="B46" s="59"/>
      <c r="C46" s="26"/>
      <c r="D46" s="26"/>
      <c r="E46" s="26"/>
      <c r="F46" s="59"/>
      <c r="G46" s="26"/>
      <c r="H46" s="26"/>
    </row>
  </sheetData>
  <sheetProtection algorithmName="SHA-512" hashValue="XMH7jSWWWerb4R7nCokOnoHl/ZtfXyz6RNwh2tEDESqdExZJedpcMz9GBubMYolEQcUIyaiIBn/T7YN5eL/ZWg==" saltValue="277YlyFurDr/fuwzZ/s8SQ==" spinCount="100000" sheet="1" objects="1" scenarios="1" formatColumns="0" formatRows="0" selectLockedCells="1"/>
  <mergeCells count="8">
    <mergeCell ref="B41:D41"/>
    <mergeCell ref="B13:C22"/>
    <mergeCell ref="B26:C33"/>
    <mergeCell ref="B10:D10"/>
    <mergeCell ref="B12:C12"/>
    <mergeCell ref="B25:C25"/>
    <mergeCell ref="B37:D37"/>
    <mergeCell ref="B39:D39"/>
  </mergeCells>
  <pageMargins left="0.7" right="0.7" top="0.75" bottom="0.75" header="0.3" footer="0.3"/>
  <pageSetup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workbookViewId="0">
      <selection activeCell="G10" sqref="G10"/>
    </sheetView>
  </sheetViews>
  <sheetFormatPr defaultColWidth="11.42578125" defaultRowHeight="15" x14ac:dyDescent="0.25"/>
  <cols>
    <col min="1" max="1" width="16.28515625" customWidth="1"/>
    <col min="2" max="2" width="19.28515625" customWidth="1"/>
    <col min="3" max="3" width="17.28515625" customWidth="1"/>
    <col min="4" max="4" width="11.140625" customWidth="1"/>
    <col min="5" max="5" width="14" customWidth="1"/>
    <col min="6" max="6" width="14.5703125" customWidth="1"/>
    <col min="7" max="7" width="13.42578125" customWidth="1"/>
  </cols>
  <sheetData>
    <row r="2" spans="1:25" ht="23.25" x14ac:dyDescent="0.35">
      <c r="A2" s="45" t="s">
        <v>200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23.25" x14ac:dyDescent="0.35">
      <c r="A3" s="17" t="s">
        <v>20</v>
      </c>
      <c r="B3" s="25">
        <f>+'11.2'!B3</f>
        <v>0</v>
      </c>
      <c r="C3" s="45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45.75" customHeight="1" x14ac:dyDescent="0.35">
      <c r="A4" s="265" t="str">
        <f>'4.3'!A4</f>
        <v>BANK RECONCILIATION - OTHER BANK ACCOUNT / CONCILIATION BANCAIRE - AUTRE COMPTE BANCAIRE</v>
      </c>
      <c r="B4" s="265"/>
      <c r="C4" s="265"/>
      <c r="D4" s="265"/>
      <c r="E4" s="265"/>
      <c r="F4" s="265"/>
      <c r="G4" s="26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ht="23.25" x14ac:dyDescent="0.35">
      <c r="A5" s="45" t="s">
        <v>30</v>
      </c>
      <c r="B5" s="45"/>
      <c r="C5" s="45">
        <f>+'11.2'!C5</f>
        <v>2020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ht="23.25" x14ac:dyDescent="0.35">
      <c r="A6" s="45" t="s">
        <v>71</v>
      </c>
      <c r="C6" s="45">
        <f>+C5</f>
        <v>2020</v>
      </c>
      <c r="D6" s="45"/>
    </row>
    <row r="8" spans="1:25" ht="18.75" x14ac:dyDescent="0.3">
      <c r="B8" s="1"/>
      <c r="C8" s="1"/>
      <c r="D8" s="1"/>
    </row>
    <row r="10" spans="1:25" ht="42.75" customHeight="1" x14ac:dyDescent="0.25">
      <c r="B10" s="262" t="s">
        <v>110</v>
      </c>
      <c r="C10" s="275"/>
      <c r="D10" s="275"/>
      <c r="E10" s="44"/>
      <c r="F10" s="4"/>
      <c r="G10" s="114"/>
    </row>
    <row r="11" spans="1:25" x14ac:dyDescent="0.25">
      <c r="F11" s="4"/>
      <c r="G11" s="4"/>
    </row>
    <row r="12" spans="1:25" ht="30" x14ac:dyDescent="0.25">
      <c r="B12" s="262" t="s">
        <v>106</v>
      </c>
      <c r="C12" s="262"/>
      <c r="D12" s="40"/>
      <c r="E12" s="41" t="s">
        <v>107</v>
      </c>
      <c r="F12" s="42" t="s">
        <v>108</v>
      </c>
      <c r="G12" s="4"/>
    </row>
    <row r="13" spans="1:25" x14ac:dyDescent="0.25">
      <c r="B13" s="263" t="s">
        <v>109</v>
      </c>
      <c r="C13" s="263"/>
      <c r="D13" s="35"/>
      <c r="E13" s="115"/>
      <c r="F13" s="116"/>
      <c r="G13" s="4"/>
    </row>
    <row r="14" spans="1:25" x14ac:dyDescent="0.25">
      <c r="B14" s="263"/>
      <c r="C14" s="263"/>
      <c r="D14" s="35"/>
      <c r="E14" s="117"/>
      <c r="F14" s="118"/>
      <c r="G14" s="4"/>
    </row>
    <row r="15" spans="1:25" x14ac:dyDescent="0.25">
      <c r="B15" s="263"/>
      <c r="C15" s="263"/>
      <c r="D15" s="35"/>
      <c r="E15" s="117"/>
      <c r="F15" s="118"/>
      <c r="G15" s="4"/>
    </row>
    <row r="16" spans="1:25" x14ac:dyDescent="0.25">
      <c r="B16" s="263"/>
      <c r="C16" s="263"/>
      <c r="D16" s="35"/>
      <c r="E16" s="117"/>
      <c r="F16" s="118"/>
      <c r="G16" s="4"/>
    </row>
    <row r="17" spans="2:7" x14ac:dyDescent="0.25">
      <c r="B17" s="263"/>
      <c r="C17" s="263"/>
      <c r="D17" s="35"/>
      <c r="E17" s="117"/>
      <c r="F17" s="118"/>
      <c r="G17" s="4"/>
    </row>
    <row r="18" spans="2:7" x14ac:dyDescent="0.25">
      <c r="B18" s="263"/>
      <c r="C18" s="263"/>
      <c r="D18" s="35"/>
      <c r="E18" s="117"/>
      <c r="F18" s="118"/>
      <c r="G18" s="4"/>
    </row>
    <row r="19" spans="2:7" x14ac:dyDescent="0.25">
      <c r="B19" s="263"/>
      <c r="C19" s="263"/>
      <c r="D19" s="35"/>
      <c r="E19" s="117"/>
      <c r="F19" s="118"/>
      <c r="G19" s="4"/>
    </row>
    <row r="20" spans="2:7" x14ac:dyDescent="0.25">
      <c r="B20" s="263"/>
      <c r="C20" s="263"/>
      <c r="D20" s="35"/>
      <c r="E20" s="117"/>
      <c r="F20" s="118"/>
      <c r="G20" s="4"/>
    </row>
    <row r="21" spans="2:7" x14ac:dyDescent="0.25">
      <c r="B21" s="263"/>
      <c r="C21" s="263"/>
      <c r="D21" s="35"/>
      <c r="E21" s="117"/>
      <c r="F21" s="118"/>
      <c r="G21" s="4"/>
    </row>
    <row r="22" spans="2:7" x14ac:dyDescent="0.25">
      <c r="B22" s="263"/>
      <c r="C22" s="263"/>
      <c r="D22" s="35"/>
      <c r="E22" s="119"/>
      <c r="F22" s="120"/>
      <c r="G22" s="4"/>
    </row>
    <row r="23" spans="2:7" x14ac:dyDescent="0.25">
      <c r="F23" s="4">
        <f>SUM(F13:F22)</f>
        <v>0</v>
      </c>
      <c r="G23" s="4">
        <f>-F23</f>
        <v>0</v>
      </c>
    </row>
    <row r="24" spans="2:7" x14ac:dyDescent="0.25">
      <c r="F24" s="4"/>
      <c r="G24" s="4"/>
    </row>
    <row r="25" spans="2:7" ht="30" x14ac:dyDescent="0.25">
      <c r="B25" s="262" t="s">
        <v>111</v>
      </c>
      <c r="C25" s="262"/>
      <c r="D25" s="2"/>
      <c r="E25" s="15" t="s">
        <v>19</v>
      </c>
      <c r="F25" s="42" t="s">
        <v>108</v>
      </c>
      <c r="G25" s="4"/>
    </row>
    <row r="26" spans="2:7" x14ac:dyDescent="0.25">
      <c r="B26" s="263" t="s">
        <v>109</v>
      </c>
      <c r="C26" s="263"/>
      <c r="D26" s="35"/>
      <c r="E26" s="115"/>
      <c r="F26" s="116"/>
      <c r="G26" s="4"/>
    </row>
    <row r="27" spans="2:7" x14ac:dyDescent="0.25">
      <c r="B27" s="263"/>
      <c r="C27" s="263"/>
      <c r="D27" s="35"/>
      <c r="E27" s="117"/>
      <c r="F27" s="118"/>
      <c r="G27" s="4"/>
    </row>
    <row r="28" spans="2:7" x14ac:dyDescent="0.25">
      <c r="B28" s="263"/>
      <c r="C28" s="263"/>
      <c r="D28" s="35"/>
      <c r="E28" s="117"/>
      <c r="F28" s="118"/>
      <c r="G28" s="4"/>
    </row>
    <row r="29" spans="2:7" x14ac:dyDescent="0.25">
      <c r="B29" s="263"/>
      <c r="C29" s="263"/>
      <c r="D29" s="35"/>
      <c r="E29" s="117"/>
      <c r="F29" s="118"/>
      <c r="G29" s="4"/>
    </row>
    <row r="30" spans="2:7" x14ac:dyDescent="0.25">
      <c r="B30" s="263"/>
      <c r="C30" s="263"/>
      <c r="D30" s="35"/>
      <c r="E30" s="117"/>
      <c r="F30" s="118"/>
      <c r="G30" s="4"/>
    </row>
    <row r="31" spans="2:7" x14ac:dyDescent="0.25">
      <c r="B31" s="263"/>
      <c r="C31" s="263"/>
      <c r="D31" s="35"/>
      <c r="E31" s="117"/>
      <c r="F31" s="118"/>
      <c r="G31" s="4"/>
    </row>
    <row r="32" spans="2:7" x14ac:dyDescent="0.25">
      <c r="B32" s="263"/>
      <c r="C32" s="263"/>
      <c r="D32" s="35"/>
      <c r="E32" s="117"/>
      <c r="F32" s="118"/>
      <c r="G32" s="4"/>
    </row>
    <row r="33" spans="1:8" x14ac:dyDescent="0.25">
      <c r="B33" s="263"/>
      <c r="C33" s="263"/>
      <c r="D33" s="35"/>
      <c r="E33" s="119"/>
      <c r="F33" s="120"/>
      <c r="G33" s="4"/>
    </row>
    <row r="34" spans="1:8" x14ac:dyDescent="0.25">
      <c r="F34" s="4">
        <f>SUM(F26:F33)</f>
        <v>0</v>
      </c>
      <c r="G34" s="4">
        <f>+F34</f>
        <v>0</v>
      </c>
    </row>
    <row r="35" spans="1:8" x14ac:dyDescent="0.25">
      <c r="F35" s="4"/>
      <c r="G35" s="7"/>
    </row>
    <row r="36" spans="1:8" x14ac:dyDescent="0.25">
      <c r="F36" s="4"/>
      <c r="G36" s="4"/>
    </row>
    <row r="37" spans="1:8" ht="32.25" customHeight="1" thickBot="1" x14ac:dyDescent="0.3">
      <c r="B37" s="262" t="s">
        <v>112</v>
      </c>
      <c r="C37" s="262"/>
      <c r="D37" s="262"/>
      <c r="F37" s="4"/>
      <c r="G37" s="6">
        <f>+G10+G23+G34</f>
        <v>0</v>
      </c>
    </row>
    <row r="38" spans="1:8" ht="15.75" thickTop="1" x14ac:dyDescent="0.25">
      <c r="F38" s="4"/>
      <c r="G38" s="4"/>
    </row>
    <row r="39" spans="1:8" ht="32.25" customHeight="1" thickBot="1" x14ac:dyDescent="0.3">
      <c r="B39" s="262" t="s">
        <v>113</v>
      </c>
      <c r="C39" s="262"/>
      <c r="D39" s="262"/>
      <c r="F39" s="4"/>
      <c r="G39" s="6">
        <f>'12.1'!E69</f>
        <v>0</v>
      </c>
    </row>
    <row r="40" spans="1:8" ht="15.75" thickTop="1" x14ac:dyDescent="0.25">
      <c r="F40" s="4"/>
      <c r="G40" s="4"/>
    </row>
    <row r="41" spans="1:8" ht="31.5" customHeight="1" thickBot="1" x14ac:dyDescent="0.3">
      <c r="B41" s="262" t="s">
        <v>114</v>
      </c>
      <c r="C41" s="262"/>
      <c r="D41" s="262"/>
      <c r="E41" s="2"/>
      <c r="F41" s="5"/>
      <c r="G41" s="6">
        <f>+G37-G39</f>
        <v>0</v>
      </c>
    </row>
    <row r="42" spans="1:8" ht="15.75" thickTop="1" x14ac:dyDescent="0.25"/>
    <row r="45" spans="1:8" x14ac:dyDescent="0.25">
      <c r="A45" s="59"/>
      <c r="B45" s="26"/>
      <c r="C45" s="26"/>
      <c r="D45" s="26"/>
      <c r="E45" s="26"/>
      <c r="F45" s="26"/>
      <c r="G45" s="26"/>
      <c r="H45" s="26"/>
    </row>
    <row r="46" spans="1:8" x14ac:dyDescent="0.25">
      <c r="A46" s="59"/>
      <c r="B46" s="59"/>
      <c r="C46" s="26"/>
      <c r="D46" s="26"/>
      <c r="E46" s="26"/>
      <c r="F46" s="59"/>
      <c r="G46" s="26"/>
      <c r="H46" s="26"/>
    </row>
  </sheetData>
  <sheetProtection algorithmName="SHA-512" hashValue="i2zg37hDHou2zj7KxagNqYQwB5Bm5TWZVhOULhHPmh+wQUCjdvj4FtkIYTRc5PPC1z60ocyW1+8yeBvrrUgxrg==" saltValue="rqN7SdhT5oA3RwJXuhJ4Hg==" spinCount="100000" sheet="1" objects="1" scenarios="1" formatColumns="0" formatRows="0" selectLockedCells="1"/>
  <mergeCells count="9">
    <mergeCell ref="A4:G4"/>
    <mergeCell ref="B39:D39"/>
    <mergeCell ref="B41:D41"/>
    <mergeCell ref="B10:D10"/>
    <mergeCell ref="B12:C12"/>
    <mergeCell ref="B13:C22"/>
    <mergeCell ref="B25:C25"/>
    <mergeCell ref="B26:C33"/>
    <mergeCell ref="B37:D37"/>
  </mergeCells>
  <pageMargins left="0.7" right="0.7" top="0.75" bottom="0.7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6"/>
  <sheetViews>
    <sheetView zoomScale="80" zoomScaleNormal="80" workbookViewId="0">
      <selection activeCell="B10" sqref="B10"/>
    </sheetView>
  </sheetViews>
  <sheetFormatPr defaultColWidth="9.140625" defaultRowHeight="15" x14ac:dyDescent="0.25"/>
  <cols>
    <col min="1" max="1" width="3.42578125" customWidth="1"/>
    <col min="2" max="3" width="14.85546875" customWidth="1"/>
    <col min="4" max="4" width="36" bestFit="1" customWidth="1"/>
    <col min="5" max="5" width="14.42578125" bestFit="1" customWidth="1"/>
    <col min="6" max="6" width="11.85546875" customWidth="1"/>
    <col min="7" max="7" width="16.28515625" customWidth="1"/>
    <col min="8" max="8" width="15.7109375" bestFit="1" customWidth="1"/>
    <col min="9" max="9" width="12.140625" customWidth="1"/>
    <col min="10" max="12" width="11.85546875" customWidth="1"/>
    <col min="13" max="13" width="20.7109375" customWidth="1"/>
    <col min="14" max="14" width="15.5703125" customWidth="1"/>
    <col min="15" max="15" width="9.28515625" customWidth="1"/>
    <col min="16" max="16" width="13.7109375" customWidth="1"/>
    <col min="17" max="17" width="12.42578125" customWidth="1"/>
    <col min="18" max="18" width="13" customWidth="1"/>
    <col min="19" max="19" width="11.28515625" customWidth="1"/>
    <col min="20" max="20" width="11.5703125" customWidth="1"/>
    <col min="21" max="21" width="9.7109375" customWidth="1"/>
    <col min="22" max="22" width="7.28515625" customWidth="1"/>
    <col min="23" max="23" width="10.140625" customWidth="1"/>
    <col min="25" max="25" width="14.28515625" customWidth="1"/>
    <col min="26" max="26" width="10.28515625" customWidth="1"/>
    <col min="27" max="27" width="11" customWidth="1"/>
    <col min="28" max="28" width="11.140625" customWidth="1"/>
    <col min="29" max="29" width="13.85546875" customWidth="1"/>
    <col min="30" max="30" width="10.28515625" customWidth="1"/>
    <col min="31" max="31" width="16.42578125" bestFit="1" customWidth="1"/>
    <col min="32" max="34" width="13.140625" customWidth="1"/>
    <col min="35" max="36" width="14.28515625" customWidth="1"/>
    <col min="37" max="37" width="10.42578125" customWidth="1"/>
    <col min="38" max="38" width="24.7109375" customWidth="1"/>
  </cols>
  <sheetData>
    <row r="1" spans="1:42" ht="15.75" thickBot="1" x14ac:dyDescent="0.3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</row>
    <row r="2" spans="1:42" s="1" customFormat="1" ht="23.25" x14ac:dyDescent="0.35">
      <c r="A2" s="240" t="s">
        <v>200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2"/>
      <c r="AM2" s="139"/>
      <c r="AN2" s="139"/>
      <c r="AO2" s="139"/>
      <c r="AP2" s="139"/>
    </row>
    <row r="3" spans="1:42" s="1" customFormat="1" ht="23.25" x14ac:dyDescent="0.35">
      <c r="A3" s="154" t="s">
        <v>20</v>
      </c>
      <c r="B3" s="155"/>
      <c r="C3" s="141">
        <f>'Legend - Légende'!B3</f>
        <v>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6"/>
      <c r="AM3" s="139"/>
      <c r="AN3" s="139"/>
      <c r="AO3" s="139"/>
      <c r="AP3" s="139"/>
    </row>
    <row r="4" spans="1:42" s="1" customFormat="1" ht="23.25" x14ac:dyDescent="0.35">
      <c r="A4" s="243" t="s">
        <v>115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5"/>
      <c r="AM4" s="139"/>
      <c r="AN4" s="139"/>
      <c r="AO4" s="139"/>
      <c r="AP4" s="139"/>
    </row>
    <row r="5" spans="1:42" s="1" customFormat="1" ht="23.25" x14ac:dyDescent="0.35">
      <c r="A5" s="183" t="s">
        <v>21</v>
      </c>
      <c r="B5" s="184"/>
      <c r="C5" s="184"/>
      <c r="D5" s="184">
        <f>'Legend - Légende'!B5</f>
        <v>2020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5"/>
      <c r="AM5" s="139"/>
      <c r="AN5" s="139"/>
      <c r="AO5" s="139"/>
      <c r="AP5" s="139"/>
    </row>
    <row r="6" spans="1:42" s="1" customFormat="1" ht="23.25" x14ac:dyDescent="0.35">
      <c r="A6" s="183" t="s">
        <v>37</v>
      </c>
      <c r="B6" s="157"/>
      <c r="C6" s="157"/>
      <c r="D6" s="184">
        <f>'Legend - Légende'!B5</f>
        <v>2020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8"/>
      <c r="AM6" s="139"/>
      <c r="AN6" s="139"/>
      <c r="AO6" s="139"/>
      <c r="AP6" s="139"/>
    </row>
    <row r="7" spans="1:42" ht="14.25" customHeight="1" x14ac:dyDescent="0.25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227" t="s">
        <v>140</v>
      </c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46"/>
      <c r="AM7" s="138"/>
      <c r="AN7" s="138"/>
      <c r="AO7" s="138"/>
      <c r="AP7" s="138"/>
    </row>
    <row r="8" spans="1:42" s="36" customFormat="1" ht="101.25" customHeight="1" x14ac:dyDescent="0.25">
      <c r="A8" s="161"/>
      <c r="B8" s="144" t="s">
        <v>17</v>
      </c>
      <c r="C8" s="144" t="s">
        <v>38</v>
      </c>
      <c r="D8" s="144" t="s">
        <v>18</v>
      </c>
      <c r="E8" s="144" t="s">
        <v>39</v>
      </c>
      <c r="F8" s="144" t="s">
        <v>40</v>
      </c>
      <c r="G8" s="144" t="s">
        <v>195</v>
      </c>
      <c r="H8" s="144" t="s">
        <v>169</v>
      </c>
      <c r="I8" s="144" t="s">
        <v>41</v>
      </c>
      <c r="J8" s="144" t="s">
        <v>75</v>
      </c>
      <c r="K8" s="144" t="s">
        <v>42</v>
      </c>
      <c r="L8" s="144" t="s">
        <v>43</v>
      </c>
      <c r="M8" s="144" t="s">
        <v>44</v>
      </c>
      <c r="N8" s="144" t="s">
        <v>45</v>
      </c>
      <c r="O8" s="144" t="s">
        <v>46</v>
      </c>
      <c r="P8" s="144" t="s">
        <v>47</v>
      </c>
      <c r="Q8" s="144" t="s">
        <v>117</v>
      </c>
      <c r="R8" s="144" t="s">
        <v>118</v>
      </c>
      <c r="S8" s="144" t="s">
        <v>48</v>
      </c>
      <c r="T8" s="144" t="s">
        <v>49</v>
      </c>
      <c r="U8" s="144" t="s">
        <v>50</v>
      </c>
      <c r="V8" s="144" t="s">
        <v>51</v>
      </c>
      <c r="W8" s="144" t="s">
        <v>52</v>
      </c>
      <c r="X8" s="144" t="s">
        <v>53</v>
      </c>
      <c r="Y8" s="144" t="s">
        <v>54</v>
      </c>
      <c r="Z8" s="144" t="s">
        <v>55</v>
      </c>
      <c r="AA8" s="144" t="s">
        <v>56</v>
      </c>
      <c r="AB8" s="144" t="s">
        <v>36</v>
      </c>
      <c r="AC8" s="144" t="s">
        <v>57</v>
      </c>
      <c r="AD8" s="144" t="s">
        <v>58</v>
      </c>
      <c r="AE8" s="144" t="s">
        <v>59</v>
      </c>
      <c r="AF8" s="144" t="s">
        <v>116</v>
      </c>
      <c r="AG8" s="144" t="s">
        <v>123</v>
      </c>
      <c r="AH8" s="144" t="s">
        <v>122</v>
      </c>
      <c r="AI8" s="144" t="s">
        <v>147</v>
      </c>
      <c r="AJ8" s="144" t="s">
        <v>191</v>
      </c>
      <c r="AK8" s="144" t="s">
        <v>43</v>
      </c>
      <c r="AL8" s="162" t="s">
        <v>60</v>
      </c>
      <c r="AM8" s="145"/>
      <c r="AN8" s="145"/>
      <c r="AO8" s="145"/>
      <c r="AP8" s="145"/>
    </row>
    <row r="9" spans="1:42" x14ac:dyDescent="0.25">
      <c r="A9" s="163"/>
      <c r="B9" s="147">
        <v>43831</v>
      </c>
      <c r="C9" s="146"/>
      <c r="D9" s="146" t="s">
        <v>62</v>
      </c>
      <c r="E9" s="104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64"/>
      <c r="AM9" s="138"/>
      <c r="AN9" s="138"/>
      <c r="AO9" s="138"/>
      <c r="AP9" s="138"/>
    </row>
    <row r="10" spans="1:42" x14ac:dyDescent="0.25">
      <c r="A10" s="163">
        <v>1</v>
      </c>
      <c r="B10" s="112"/>
      <c r="C10" s="103"/>
      <c r="D10" s="103"/>
      <c r="E10" s="148">
        <f t="shared" ref="E10:E34" si="0">+E9+F10-N10</f>
        <v>0</v>
      </c>
      <c r="F10" s="148">
        <f>SUM(H10:L10)</f>
        <v>0</v>
      </c>
      <c r="G10" s="148"/>
      <c r="H10" s="148"/>
      <c r="I10" s="105"/>
      <c r="J10" s="105"/>
      <c r="K10" s="105"/>
      <c r="L10" s="105"/>
      <c r="M10" s="105"/>
      <c r="N10" s="148">
        <f>SUM(O10:AK10)</f>
        <v>0</v>
      </c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29"/>
      <c r="AM10" s="138"/>
      <c r="AN10" s="133"/>
      <c r="AO10" s="138"/>
      <c r="AP10" s="138"/>
    </row>
    <row r="11" spans="1:42" x14ac:dyDescent="0.25">
      <c r="A11" s="163">
        <f>1+A10</f>
        <v>2</v>
      </c>
      <c r="B11" s="112"/>
      <c r="C11" s="103"/>
      <c r="D11" s="103"/>
      <c r="E11" s="148">
        <f t="shared" si="0"/>
        <v>0</v>
      </c>
      <c r="F11" s="148">
        <f t="shared" ref="F11:F32" si="1">SUM(H11:L11)</f>
        <v>0</v>
      </c>
      <c r="G11" s="148"/>
      <c r="H11" s="148"/>
      <c r="I11" s="105"/>
      <c r="J11" s="105"/>
      <c r="K11" s="105"/>
      <c r="L11" s="105"/>
      <c r="M11" s="105"/>
      <c r="N11" s="148">
        <f t="shared" ref="N11:N34" si="2">SUM(O11:AK11)</f>
        <v>0</v>
      </c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29"/>
      <c r="AM11" s="138"/>
      <c r="AN11" s="133"/>
      <c r="AO11" s="138"/>
      <c r="AP11" s="138"/>
    </row>
    <row r="12" spans="1:42" x14ac:dyDescent="0.25">
      <c r="A12" s="163">
        <f t="shared" ref="A12:A33" si="3">1+A11</f>
        <v>3</v>
      </c>
      <c r="B12" s="112"/>
      <c r="C12" s="103"/>
      <c r="D12" s="103"/>
      <c r="E12" s="148">
        <f t="shared" si="0"/>
        <v>0</v>
      </c>
      <c r="F12" s="148">
        <f t="shared" si="1"/>
        <v>0</v>
      </c>
      <c r="G12" s="148"/>
      <c r="H12" s="148"/>
      <c r="I12" s="105"/>
      <c r="J12" s="105"/>
      <c r="K12" s="105"/>
      <c r="L12" s="105"/>
      <c r="M12" s="105"/>
      <c r="N12" s="148">
        <f t="shared" si="2"/>
        <v>0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29"/>
      <c r="AM12" s="138"/>
      <c r="AN12" s="133"/>
      <c r="AO12" s="138"/>
      <c r="AP12" s="138"/>
    </row>
    <row r="13" spans="1:42" x14ac:dyDescent="0.25">
      <c r="A13" s="163">
        <f t="shared" si="3"/>
        <v>4</v>
      </c>
      <c r="B13" s="112"/>
      <c r="C13" s="103"/>
      <c r="D13" s="103"/>
      <c r="E13" s="148">
        <f t="shared" si="0"/>
        <v>0</v>
      </c>
      <c r="F13" s="148">
        <f t="shared" si="1"/>
        <v>0</v>
      </c>
      <c r="G13" s="148"/>
      <c r="H13" s="148"/>
      <c r="I13" s="105"/>
      <c r="J13" s="105"/>
      <c r="K13" s="105"/>
      <c r="L13" s="105"/>
      <c r="M13" s="105"/>
      <c r="N13" s="148">
        <f t="shared" si="2"/>
        <v>0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29"/>
      <c r="AM13" s="138"/>
      <c r="AN13" s="133"/>
      <c r="AO13" s="138"/>
      <c r="AP13" s="138"/>
    </row>
    <row r="14" spans="1:42" x14ac:dyDescent="0.25">
      <c r="A14" s="163">
        <f t="shared" si="3"/>
        <v>5</v>
      </c>
      <c r="B14" s="112"/>
      <c r="C14" s="103"/>
      <c r="D14" s="103"/>
      <c r="E14" s="148">
        <f t="shared" si="0"/>
        <v>0</v>
      </c>
      <c r="F14" s="148">
        <f t="shared" si="1"/>
        <v>0</v>
      </c>
      <c r="G14" s="148"/>
      <c r="H14" s="148"/>
      <c r="I14" s="105"/>
      <c r="J14" s="105"/>
      <c r="K14" s="105"/>
      <c r="L14" s="105"/>
      <c r="M14" s="105"/>
      <c r="N14" s="148">
        <f t="shared" si="2"/>
        <v>0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29"/>
      <c r="AM14" s="138"/>
      <c r="AN14" s="133"/>
      <c r="AO14" s="138"/>
      <c r="AP14" s="138"/>
    </row>
    <row r="15" spans="1:42" x14ac:dyDescent="0.25">
      <c r="A15" s="163">
        <f t="shared" si="3"/>
        <v>6</v>
      </c>
      <c r="B15" s="112"/>
      <c r="C15" s="103"/>
      <c r="D15" s="103"/>
      <c r="E15" s="148">
        <f t="shared" si="0"/>
        <v>0</v>
      </c>
      <c r="F15" s="148">
        <f t="shared" si="1"/>
        <v>0</v>
      </c>
      <c r="G15" s="148"/>
      <c r="H15" s="148"/>
      <c r="I15" s="105"/>
      <c r="J15" s="105"/>
      <c r="K15" s="105"/>
      <c r="L15" s="105"/>
      <c r="M15" s="105"/>
      <c r="N15" s="148">
        <f t="shared" si="2"/>
        <v>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29"/>
      <c r="AM15" s="138"/>
      <c r="AN15" s="133"/>
      <c r="AO15" s="138"/>
      <c r="AP15" s="138"/>
    </row>
    <row r="16" spans="1:42" x14ac:dyDescent="0.25">
      <c r="A16" s="163">
        <f t="shared" si="3"/>
        <v>7</v>
      </c>
      <c r="B16" s="112"/>
      <c r="C16" s="103"/>
      <c r="D16" s="103"/>
      <c r="E16" s="148">
        <f t="shared" si="0"/>
        <v>0</v>
      </c>
      <c r="F16" s="148">
        <f t="shared" si="1"/>
        <v>0</v>
      </c>
      <c r="G16" s="148"/>
      <c r="H16" s="148"/>
      <c r="I16" s="105"/>
      <c r="J16" s="105"/>
      <c r="K16" s="105"/>
      <c r="L16" s="105"/>
      <c r="M16" s="105"/>
      <c r="N16" s="148">
        <f t="shared" si="2"/>
        <v>0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29"/>
      <c r="AM16" s="138"/>
      <c r="AN16" s="133"/>
      <c r="AO16" s="138"/>
      <c r="AP16" s="138"/>
    </row>
    <row r="17" spans="1:42" x14ac:dyDescent="0.25">
      <c r="A17" s="163">
        <f t="shared" si="3"/>
        <v>8</v>
      </c>
      <c r="B17" s="112"/>
      <c r="C17" s="103"/>
      <c r="D17" s="103"/>
      <c r="E17" s="148">
        <f t="shared" si="0"/>
        <v>0</v>
      </c>
      <c r="F17" s="148">
        <f t="shared" si="1"/>
        <v>0</v>
      </c>
      <c r="G17" s="148"/>
      <c r="H17" s="148"/>
      <c r="I17" s="105"/>
      <c r="J17" s="105"/>
      <c r="K17" s="105"/>
      <c r="L17" s="105"/>
      <c r="M17" s="105"/>
      <c r="N17" s="148">
        <f t="shared" si="2"/>
        <v>0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29"/>
      <c r="AM17" s="138"/>
      <c r="AN17" s="133"/>
      <c r="AO17" s="138"/>
      <c r="AP17" s="138"/>
    </row>
    <row r="18" spans="1:42" x14ac:dyDescent="0.25">
      <c r="A18" s="163">
        <f t="shared" si="3"/>
        <v>9</v>
      </c>
      <c r="B18" s="112"/>
      <c r="C18" s="103"/>
      <c r="D18" s="103"/>
      <c r="E18" s="148">
        <f t="shared" si="0"/>
        <v>0</v>
      </c>
      <c r="F18" s="148">
        <f t="shared" si="1"/>
        <v>0</v>
      </c>
      <c r="G18" s="148"/>
      <c r="H18" s="148"/>
      <c r="I18" s="105"/>
      <c r="J18" s="105"/>
      <c r="K18" s="105"/>
      <c r="L18" s="105"/>
      <c r="M18" s="105"/>
      <c r="N18" s="148">
        <f t="shared" si="2"/>
        <v>0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29"/>
      <c r="AM18" s="138"/>
      <c r="AN18" s="133"/>
      <c r="AO18" s="138"/>
      <c r="AP18" s="138"/>
    </row>
    <row r="19" spans="1:42" x14ac:dyDescent="0.25">
      <c r="A19" s="163">
        <f t="shared" si="3"/>
        <v>10</v>
      </c>
      <c r="B19" s="112"/>
      <c r="C19" s="103"/>
      <c r="D19" s="103"/>
      <c r="E19" s="148">
        <f t="shared" si="0"/>
        <v>0</v>
      </c>
      <c r="F19" s="148">
        <f t="shared" si="1"/>
        <v>0</v>
      </c>
      <c r="G19" s="148"/>
      <c r="H19" s="148"/>
      <c r="I19" s="105"/>
      <c r="J19" s="105"/>
      <c r="K19" s="105"/>
      <c r="L19" s="105"/>
      <c r="M19" s="105"/>
      <c r="N19" s="148">
        <f t="shared" si="2"/>
        <v>0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29"/>
      <c r="AM19" s="138"/>
      <c r="AN19" s="133"/>
      <c r="AO19" s="138"/>
      <c r="AP19" s="138"/>
    </row>
    <row r="20" spans="1:42" x14ac:dyDescent="0.25">
      <c r="A20" s="163">
        <f t="shared" si="3"/>
        <v>11</v>
      </c>
      <c r="B20" s="112"/>
      <c r="C20" s="103"/>
      <c r="D20" s="103"/>
      <c r="E20" s="148">
        <f t="shared" si="0"/>
        <v>0</v>
      </c>
      <c r="F20" s="148">
        <f t="shared" si="1"/>
        <v>0</v>
      </c>
      <c r="G20" s="148"/>
      <c r="H20" s="148"/>
      <c r="I20" s="105"/>
      <c r="J20" s="105"/>
      <c r="K20" s="105"/>
      <c r="L20" s="105"/>
      <c r="M20" s="105"/>
      <c r="N20" s="148">
        <f t="shared" si="2"/>
        <v>0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29"/>
      <c r="AM20" s="138"/>
      <c r="AN20" s="133"/>
      <c r="AO20" s="138"/>
      <c r="AP20" s="138"/>
    </row>
    <row r="21" spans="1:42" x14ac:dyDescent="0.25">
      <c r="A21" s="163">
        <f t="shared" si="3"/>
        <v>12</v>
      </c>
      <c r="B21" s="112"/>
      <c r="C21" s="103"/>
      <c r="D21" s="103"/>
      <c r="E21" s="148">
        <f t="shared" si="0"/>
        <v>0</v>
      </c>
      <c r="F21" s="148">
        <f t="shared" si="1"/>
        <v>0</v>
      </c>
      <c r="G21" s="148"/>
      <c r="H21" s="148"/>
      <c r="I21" s="105"/>
      <c r="J21" s="105"/>
      <c r="K21" s="105"/>
      <c r="L21" s="105"/>
      <c r="M21" s="105"/>
      <c r="N21" s="148">
        <f t="shared" si="2"/>
        <v>0</v>
      </c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29"/>
      <c r="AM21" s="138"/>
      <c r="AN21" s="133"/>
      <c r="AO21" s="138"/>
      <c r="AP21" s="138"/>
    </row>
    <row r="22" spans="1:42" x14ac:dyDescent="0.25">
      <c r="A22" s="163">
        <f t="shared" si="3"/>
        <v>13</v>
      </c>
      <c r="B22" s="112"/>
      <c r="C22" s="103"/>
      <c r="D22" s="103"/>
      <c r="E22" s="148">
        <f t="shared" si="0"/>
        <v>0</v>
      </c>
      <c r="F22" s="148">
        <f t="shared" si="1"/>
        <v>0</v>
      </c>
      <c r="G22" s="148"/>
      <c r="H22" s="148"/>
      <c r="I22" s="105"/>
      <c r="J22" s="105"/>
      <c r="K22" s="105"/>
      <c r="L22" s="105"/>
      <c r="M22" s="105"/>
      <c r="N22" s="148">
        <f t="shared" si="2"/>
        <v>0</v>
      </c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29"/>
      <c r="AM22" s="138"/>
      <c r="AN22" s="133"/>
      <c r="AO22" s="138"/>
      <c r="AP22" s="138"/>
    </row>
    <row r="23" spans="1:42" x14ac:dyDescent="0.25">
      <c r="A23" s="163">
        <f t="shared" si="3"/>
        <v>14</v>
      </c>
      <c r="B23" s="112"/>
      <c r="C23" s="103"/>
      <c r="D23" s="103"/>
      <c r="E23" s="148">
        <f t="shared" si="0"/>
        <v>0</v>
      </c>
      <c r="F23" s="148">
        <f t="shared" si="1"/>
        <v>0</v>
      </c>
      <c r="G23" s="148"/>
      <c r="H23" s="148"/>
      <c r="I23" s="105"/>
      <c r="J23" s="105"/>
      <c r="K23" s="105"/>
      <c r="L23" s="105"/>
      <c r="M23" s="105"/>
      <c r="N23" s="148">
        <f t="shared" si="2"/>
        <v>0</v>
      </c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29"/>
      <c r="AM23" s="138"/>
      <c r="AN23" s="133"/>
      <c r="AO23" s="138"/>
      <c r="AP23" s="138"/>
    </row>
    <row r="24" spans="1:42" x14ac:dyDescent="0.25">
      <c r="A24" s="163">
        <f t="shared" si="3"/>
        <v>15</v>
      </c>
      <c r="B24" s="112"/>
      <c r="C24" s="103"/>
      <c r="D24" s="103"/>
      <c r="E24" s="148">
        <f t="shared" si="0"/>
        <v>0</v>
      </c>
      <c r="F24" s="148">
        <f t="shared" si="1"/>
        <v>0</v>
      </c>
      <c r="G24" s="148"/>
      <c r="H24" s="148"/>
      <c r="I24" s="105"/>
      <c r="J24" s="105"/>
      <c r="K24" s="105"/>
      <c r="L24" s="105"/>
      <c r="M24" s="105"/>
      <c r="N24" s="148">
        <f t="shared" si="2"/>
        <v>0</v>
      </c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29"/>
      <c r="AM24" s="138"/>
      <c r="AN24" s="133"/>
      <c r="AO24" s="138"/>
      <c r="AP24" s="138"/>
    </row>
    <row r="25" spans="1:42" x14ac:dyDescent="0.25">
      <c r="A25" s="163">
        <f t="shared" si="3"/>
        <v>16</v>
      </c>
      <c r="B25" s="112"/>
      <c r="C25" s="103"/>
      <c r="D25" s="103"/>
      <c r="E25" s="148">
        <f t="shared" si="0"/>
        <v>0</v>
      </c>
      <c r="F25" s="148">
        <f t="shared" si="1"/>
        <v>0</v>
      </c>
      <c r="G25" s="148"/>
      <c r="H25" s="148"/>
      <c r="I25" s="105"/>
      <c r="J25" s="105"/>
      <c r="K25" s="105"/>
      <c r="L25" s="105"/>
      <c r="M25" s="105"/>
      <c r="N25" s="148">
        <f t="shared" si="2"/>
        <v>0</v>
      </c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29"/>
      <c r="AM25" s="138"/>
      <c r="AN25" s="133"/>
      <c r="AO25" s="138"/>
      <c r="AP25" s="138"/>
    </row>
    <row r="26" spans="1:42" x14ac:dyDescent="0.25">
      <c r="A26" s="163">
        <f t="shared" si="3"/>
        <v>17</v>
      </c>
      <c r="B26" s="112"/>
      <c r="C26" s="103"/>
      <c r="D26" s="103"/>
      <c r="E26" s="148">
        <f t="shared" si="0"/>
        <v>0</v>
      </c>
      <c r="F26" s="148">
        <f t="shared" si="1"/>
        <v>0</v>
      </c>
      <c r="G26" s="148"/>
      <c r="H26" s="148"/>
      <c r="I26" s="105"/>
      <c r="J26" s="105"/>
      <c r="K26" s="105"/>
      <c r="L26" s="105"/>
      <c r="M26" s="105"/>
      <c r="N26" s="148">
        <f t="shared" si="2"/>
        <v>0</v>
      </c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29"/>
      <c r="AM26" s="138"/>
      <c r="AN26" s="133"/>
      <c r="AO26" s="138"/>
      <c r="AP26" s="138"/>
    </row>
    <row r="27" spans="1:42" x14ac:dyDescent="0.25">
      <c r="A27" s="163">
        <f t="shared" si="3"/>
        <v>18</v>
      </c>
      <c r="B27" s="112"/>
      <c r="C27" s="103"/>
      <c r="D27" s="103"/>
      <c r="E27" s="148">
        <f t="shared" si="0"/>
        <v>0</v>
      </c>
      <c r="F27" s="148">
        <f t="shared" si="1"/>
        <v>0</v>
      </c>
      <c r="G27" s="148"/>
      <c r="H27" s="148"/>
      <c r="I27" s="105"/>
      <c r="J27" s="105"/>
      <c r="K27" s="105"/>
      <c r="L27" s="105"/>
      <c r="M27" s="105"/>
      <c r="N27" s="148">
        <f t="shared" si="2"/>
        <v>0</v>
      </c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29"/>
      <c r="AM27" s="138"/>
      <c r="AN27" s="133"/>
      <c r="AO27" s="138"/>
      <c r="AP27" s="138"/>
    </row>
    <row r="28" spans="1:42" x14ac:dyDescent="0.25">
      <c r="A28" s="163">
        <f t="shared" si="3"/>
        <v>19</v>
      </c>
      <c r="B28" s="112"/>
      <c r="C28" s="103"/>
      <c r="D28" s="103"/>
      <c r="E28" s="148">
        <f t="shared" si="0"/>
        <v>0</v>
      </c>
      <c r="F28" s="148">
        <f t="shared" si="1"/>
        <v>0</v>
      </c>
      <c r="G28" s="148"/>
      <c r="H28" s="148"/>
      <c r="I28" s="105"/>
      <c r="J28" s="105"/>
      <c r="K28" s="105"/>
      <c r="L28" s="105"/>
      <c r="M28" s="105"/>
      <c r="N28" s="148">
        <f t="shared" si="2"/>
        <v>0</v>
      </c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29"/>
      <c r="AM28" s="138"/>
      <c r="AN28" s="133"/>
      <c r="AO28" s="138"/>
      <c r="AP28" s="138"/>
    </row>
    <row r="29" spans="1:42" x14ac:dyDescent="0.25">
      <c r="A29" s="163">
        <f t="shared" si="3"/>
        <v>20</v>
      </c>
      <c r="B29" s="112"/>
      <c r="C29" s="103"/>
      <c r="D29" s="103"/>
      <c r="E29" s="148">
        <f t="shared" si="0"/>
        <v>0</v>
      </c>
      <c r="F29" s="148">
        <f t="shared" si="1"/>
        <v>0</v>
      </c>
      <c r="G29" s="148"/>
      <c r="H29" s="148"/>
      <c r="I29" s="105"/>
      <c r="J29" s="105"/>
      <c r="K29" s="105"/>
      <c r="L29" s="105"/>
      <c r="M29" s="105"/>
      <c r="N29" s="148">
        <f t="shared" si="2"/>
        <v>0</v>
      </c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29"/>
      <c r="AM29" s="138"/>
      <c r="AN29" s="133"/>
      <c r="AO29" s="138"/>
      <c r="AP29" s="138"/>
    </row>
    <row r="30" spans="1:42" x14ac:dyDescent="0.25">
      <c r="A30" s="163">
        <f t="shared" si="3"/>
        <v>21</v>
      </c>
      <c r="B30" s="112"/>
      <c r="C30" s="103"/>
      <c r="D30" s="103"/>
      <c r="E30" s="148">
        <f t="shared" si="0"/>
        <v>0</v>
      </c>
      <c r="F30" s="148">
        <f t="shared" si="1"/>
        <v>0</v>
      </c>
      <c r="G30" s="148"/>
      <c r="H30" s="148"/>
      <c r="I30" s="105"/>
      <c r="J30" s="105"/>
      <c r="K30" s="105"/>
      <c r="L30" s="105"/>
      <c r="M30" s="105"/>
      <c r="N30" s="148">
        <f t="shared" si="2"/>
        <v>0</v>
      </c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29"/>
      <c r="AM30" s="138"/>
      <c r="AN30" s="133"/>
      <c r="AO30" s="138"/>
      <c r="AP30" s="138"/>
    </row>
    <row r="31" spans="1:42" x14ac:dyDescent="0.25">
      <c r="A31" s="163">
        <f t="shared" si="3"/>
        <v>22</v>
      </c>
      <c r="B31" s="112"/>
      <c r="C31" s="103"/>
      <c r="D31" s="103"/>
      <c r="E31" s="148">
        <f t="shared" si="0"/>
        <v>0</v>
      </c>
      <c r="F31" s="148">
        <f t="shared" si="1"/>
        <v>0</v>
      </c>
      <c r="G31" s="148"/>
      <c r="H31" s="148"/>
      <c r="I31" s="105"/>
      <c r="J31" s="105"/>
      <c r="K31" s="105"/>
      <c r="L31" s="105"/>
      <c r="M31" s="105"/>
      <c r="N31" s="148">
        <f t="shared" si="2"/>
        <v>0</v>
      </c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29"/>
      <c r="AM31" s="138"/>
      <c r="AN31" s="133"/>
      <c r="AO31" s="138"/>
      <c r="AP31" s="138"/>
    </row>
    <row r="32" spans="1:42" x14ac:dyDescent="0.25">
      <c r="A32" s="163">
        <f t="shared" si="3"/>
        <v>23</v>
      </c>
      <c r="B32" s="112"/>
      <c r="C32" s="103"/>
      <c r="D32" s="103"/>
      <c r="E32" s="148">
        <f t="shared" si="0"/>
        <v>0</v>
      </c>
      <c r="F32" s="148">
        <f t="shared" si="1"/>
        <v>0</v>
      </c>
      <c r="G32" s="148"/>
      <c r="H32" s="148"/>
      <c r="I32" s="105"/>
      <c r="J32" s="105"/>
      <c r="K32" s="105"/>
      <c r="L32" s="105"/>
      <c r="M32" s="105"/>
      <c r="N32" s="148">
        <f t="shared" si="2"/>
        <v>0</v>
      </c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29"/>
      <c r="AM32" s="138"/>
      <c r="AN32" s="133"/>
      <c r="AO32" s="138"/>
      <c r="AP32" s="138"/>
    </row>
    <row r="33" spans="1:45" x14ac:dyDescent="0.25">
      <c r="A33" s="163">
        <f t="shared" si="3"/>
        <v>24</v>
      </c>
      <c r="B33" s="112"/>
      <c r="C33" s="103"/>
      <c r="D33" s="103"/>
      <c r="E33" s="148">
        <f t="shared" si="0"/>
        <v>0</v>
      </c>
      <c r="F33" s="148">
        <f>SUM(H33:L33)</f>
        <v>0</v>
      </c>
      <c r="G33" s="148"/>
      <c r="H33" s="148"/>
      <c r="I33" s="105"/>
      <c r="J33" s="105"/>
      <c r="K33" s="105"/>
      <c r="L33" s="105"/>
      <c r="M33" s="105"/>
      <c r="N33" s="148">
        <f t="shared" si="2"/>
        <v>0</v>
      </c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29"/>
      <c r="AM33" s="138"/>
      <c r="AN33" s="133"/>
      <c r="AO33" s="138"/>
      <c r="AP33" s="138"/>
    </row>
    <row r="34" spans="1:45" x14ac:dyDescent="0.25">
      <c r="A34" s="163">
        <f>1+A33</f>
        <v>25</v>
      </c>
      <c r="B34" s="112"/>
      <c r="C34" s="103"/>
      <c r="D34" s="103"/>
      <c r="E34" s="148">
        <f t="shared" si="0"/>
        <v>0</v>
      </c>
      <c r="F34" s="148">
        <f>SUM(H34:L34)</f>
        <v>0</v>
      </c>
      <c r="G34" s="148"/>
      <c r="H34" s="148"/>
      <c r="I34" s="105"/>
      <c r="J34" s="113"/>
      <c r="K34" s="105"/>
      <c r="L34" s="105"/>
      <c r="M34" s="105"/>
      <c r="N34" s="148">
        <f t="shared" si="2"/>
        <v>0</v>
      </c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29"/>
      <c r="AM34" s="138"/>
      <c r="AN34" s="133"/>
      <c r="AO34" s="138"/>
      <c r="AP34" s="138"/>
    </row>
    <row r="35" spans="1:45" ht="32.25" customHeight="1" x14ac:dyDescent="0.25">
      <c r="A35" s="165">
        <f t="shared" ref="A35:A36" si="4">1+A34</f>
        <v>26</v>
      </c>
      <c r="B35" s="256" t="s">
        <v>194</v>
      </c>
      <c r="C35" s="257"/>
      <c r="D35" s="258"/>
      <c r="E35" s="166">
        <f>F35</f>
        <v>0</v>
      </c>
      <c r="F35" s="166">
        <f>G35</f>
        <v>0</v>
      </c>
      <c r="G35" s="166">
        <f>AJ68</f>
        <v>0</v>
      </c>
      <c r="H35" s="166"/>
      <c r="I35" s="167"/>
      <c r="J35" s="168"/>
      <c r="K35" s="169"/>
      <c r="L35" s="170"/>
      <c r="M35" s="170"/>
      <c r="N35" s="148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1"/>
      <c r="AM35" s="138"/>
      <c r="AN35" s="138"/>
      <c r="AO35" s="138"/>
      <c r="AP35" s="138"/>
    </row>
    <row r="36" spans="1:45" ht="33" customHeight="1" x14ac:dyDescent="0.25">
      <c r="A36" s="165">
        <f t="shared" si="4"/>
        <v>27</v>
      </c>
      <c r="B36" s="253" t="s">
        <v>183</v>
      </c>
      <c r="C36" s="254"/>
      <c r="D36" s="255"/>
      <c r="E36" s="166">
        <f>F36</f>
        <v>0</v>
      </c>
      <c r="F36" s="166">
        <f>SUM(H36:L36)</f>
        <v>0</v>
      </c>
      <c r="G36" s="166"/>
      <c r="H36" s="172">
        <f>'3.0'!M9</f>
        <v>0</v>
      </c>
      <c r="I36" s="173"/>
      <c r="J36" s="174"/>
      <c r="K36" s="175"/>
      <c r="L36" s="176"/>
      <c r="M36" s="176"/>
      <c r="N36" s="148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8"/>
      <c r="AM36" s="138"/>
      <c r="AN36" s="138"/>
      <c r="AO36" s="138"/>
      <c r="AP36" s="138"/>
    </row>
    <row r="37" spans="1:45" s="3" customFormat="1" ht="15.75" thickBot="1" x14ac:dyDescent="0.3">
      <c r="A37" s="229" t="s">
        <v>0</v>
      </c>
      <c r="B37" s="230"/>
      <c r="C37" s="230"/>
      <c r="D37" s="231"/>
      <c r="E37" s="179">
        <f>+E34+F35+F36</f>
        <v>0</v>
      </c>
      <c r="F37" s="180">
        <f>SUM(F10:F36)</f>
        <v>0</v>
      </c>
      <c r="G37" s="180">
        <f>SUM(G10:G36)</f>
        <v>0</v>
      </c>
      <c r="H37" s="180">
        <f>SUM(H10:H36)</f>
        <v>0</v>
      </c>
      <c r="I37" s="180">
        <f>SUM(I10:I36)</f>
        <v>0</v>
      </c>
      <c r="J37" s="180">
        <f t="shared" ref="J37:L37" si="5">SUM(J10:J36)</f>
        <v>0</v>
      </c>
      <c r="K37" s="180">
        <f t="shared" si="5"/>
        <v>0</v>
      </c>
      <c r="L37" s="180">
        <f t="shared" si="5"/>
        <v>0</v>
      </c>
      <c r="M37" s="179"/>
      <c r="N37" s="180">
        <f>SUM(N10:N34)</f>
        <v>0</v>
      </c>
      <c r="O37" s="180">
        <f>SUM(O10:O36)</f>
        <v>0</v>
      </c>
      <c r="P37" s="180">
        <f t="shared" ref="P37:AK37" si="6">SUM(P10:P36)</f>
        <v>0</v>
      </c>
      <c r="Q37" s="180">
        <f t="shared" si="6"/>
        <v>0</v>
      </c>
      <c r="R37" s="180">
        <f t="shared" si="6"/>
        <v>0</v>
      </c>
      <c r="S37" s="180">
        <f t="shared" si="6"/>
        <v>0</v>
      </c>
      <c r="T37" s="180">
        <f t="shared" si="6"/>
        <v>0</v>
      </c>
      <c r="U37" s="180">
        <f t="shared" si="6"/>
        <v>0</v>
      </c>
      <c r="V37" s="180">
        <f t="shared" si="6"/>
        <v>0</v>
      </c>
      <c r="W37" s="180">
        <f t="shared" si="6"/>
        <v>0</v>
      </c>
      <c r="X37" s="180">
        <f t="shared" si="6"/>
        <v>0</v>
      </c>
      <c r="Y37" s="180">
        <f t="shared" si="6"/>
        <v>0</v>
      </c>
      <c r="Z37" s="180">
        <f t="shared" si="6"/>
        <v>0</v>
      </c>
      <c r="AA37" s="180">
        <f t="shared" si="6"/>
        <v>0</v>
      </c>
      <c r="AB37" s="180">
        <f t="shared" si="6"/>
        <v>0</v>
      </c>
      <c r="AC37" s="180">
        <f t="shared" si="6"/>
        <v>0</v>
      </c>
      <c r="AD37" s="180">
        <f t="shared" si="6"/>
        <v>0</v>
      </c>
      <c r="AE37" s="180">
        <f t="shared" si="6"/>
        <v>0</v>
      </c>
      <c r="AF37" s="180">
        <f t="shared" si="6"/>
        <v>0</v>
      </c>
      <c r="AG37" s="180">
        <f t="shared" si="6"/>
        <v>0</v>
      </c>
      <c r="AH37" s="180">
        <f t="shared" si="6"/>
        <v>0</v>
      </c>
      <c r="AI37" s="180">
        <f t="shared" si="6"/>
        <v>0</v>
      </c>
      <c r="AJ37" s="180">
        <f t="shared" si="6"/>
        <v>0</v>
      </c>
      <c r="AK37" s="180">
        <f t="shared" si="6"/>
        <v>0</v>
      </c>
      <c r="AL37" s="181"/>
      <c r="AM37" s="182"/>
      <c r="AN37" s="182"/>
      <c r="AO37" s="182"/>
      <c r="AP37" s="182"/>
    </row>
    <row r="38" spans="1:45" x14ac:dyDescent="0.25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</row>
    <row r="39" spans="1:45" x14ac:dyDescent="0.2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</row>
    <row r="40" spans="1:45" x14ac:dyDescent="0.25">
      <c r="A40" s="133"/>
      <c r="B40" s="133"/>
      <c r="C40" s="133"/>
      <c r="D40" s="133"/>
      <c r="E40" s="133"/>
      <c r="F40" s="136"/>
      <c r="G40" s="136"/>
      <c r="H40" s="136"/>
      <c r="I40" s="136"/>
      <c r="J40" s="136"/>
      <c r="K40" s="136"/>
      <c r="L40" s="136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</row>
    <row r="41" spans="1:45" x14ac:dyDescent="0.25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</row>
    <row r="42" spans="1:45" ht="15.75" thickBot="1" x14ac:dyDescent="0.3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</row>
    <row r="43" spans="1:45" ht="23.25" x14ac:dyDescent="0.35">
      <c r="A43" s="247" t="s">
        <v>200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9"/>
      <c r="AM43" s="138"/>
      <c r="AN43" s="138"/>
      <c r="AO43" s="138"/>
      <c r="AP43" s="138"/>
    </row>
    <row r="44" spans="1:45" ht="23.25" x14ac:dyDescent="0.35">
      <c r="A44" s="191" t="s">
        <v>20</v>
      </c>
      <c r="B44" s="190"/>
      <c r="C44" s="192">
        <f>'Legend - Légende'!B3</f>
        <v>0</v>
      </c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3"/>
      <c r="AM44" s="138"/>
      <c r="AN44" s="138"/>
      <c r="AO44" s="138"/>
      <c r="AP44" s="138"/>
    </row>
    <row r="45" spans="1:45" ht="23.25" x14ac:dyDescent="0.35">
      <c r="A45" s="250" t="s">
        <v>184</v>
      </c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2"/>
      <c r="AM45" s="138"/>
      <c r="AN45" s="138"/>
      <c r="AO45" s="138"/>
      <c r="AP45" s="138"/>
    </row>
    <row r="46" spans="1:45" ht="23.25" x14ac:dyDescent="0.35">
      <c r="A46" s="194" t="s">
        <v>21</v>
      </c>
      <c r="B46" s="195"/>
      <c r="C46" s="195"/>
      <c r="D46" s="195">
        <f>+D47</f>
        <v>2020</v>
      </c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6"/>
      <c r="AM46" s="138"/>
      <c r="AN46" s="138"/>
      <c r="AO46" s="138"/>
      <c r="AP46" s="138"/>
    </row>
    <row r="47" spans="1:45" ht="23.25" x14ac:dyDescent="0.35">
      <c r="A47" s="194" t="s">
        <v>37</v>
      </c>
      <c r="B47" s="197"/>
      <c r="C47" s="197"/>
      <c r="D47" s="195">
        <f>'Legend - Légende'!B5</f>
        <v>2020</v>
      </c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8"/>
      <c r="AM47" s="138"/>
      <c r="AN47" s="138"/>
      <c r="AO47" s="138"/>
      <c r="AP47" s="138"/>
    </row>
    <row r="48" spans="1:45" x14ac:dyDescent="0.25">
      <c r="A48" s="199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38" t="s">
        <v>141</v>
      </c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9"/>
      <c r="AM48" s="138"/>
      <c r="AN48" s="138"/>
      <c r="AO48" s="138"/>
      <c r="AP48" s="138"/>
    </row>
    <row r="49" spans="1:42" ht="105" x14ac:dyDescent="0.25">
      <c r="A49" s="201"/>
      <c r="B49" s="202" t="s">
        <v>17</v>
      </c>
      <c r="C49" s="202" t="s">
        <v>38</v>
      </c>
      <c r="D49" s="202" t="s">
        <v>18</v>
      </c>
      <c r="E49" s="202" t="s">
        <v>39</v>
      </c>
      <c r="F49" s="202" t="s">
        <v>40</v>
      </c>
      <c r="G49" s="202" t="s">
        <v>192</v>
      </c>
      <c r="H49" s="202" t="str">
        <f>H8</f>
        <v xml:space="preserve">Transfers from Investments / Transferts des Investissements </v>
      </c>
      <c r="I49" s="202" t="s">
        <v>41</v>
      </c>
      <c r="J49" s="202" t="s">
        <v>75</v>
      </c>
      <c r="K49" s="202" t="s">
        <v>42</v>
      </c>
      <c r="L49" s="202" t="s">
        <v>43</v>
      </c>
      <c r="M49" s="202" t="s">
        <v>44</v>
      </c>
      <c r="N49" s="202" t="s">
        <v>45</v>
      </c>
      <c r="O49" s="202" t="s">
        <v>46</v>
      </c>
      <c r="P49" s="202" t="s">
        <v>47</v>
      </c>
      <c r="Q49" s="202" t="s">
        <v>117</v>
      </c>
      <c r="R49" s="202" t="s">
        <v>118</v>
      </c>
      <c r="S49" s="202" t="s">
        <v>48</v>
      </c>
      <c r="T49" s="202" t="s">
        <v>49</v>
      </c>
      <c r="U49" s="202" t="s">
        <v>50</v>
      </c>
      <c r="V49" s="202" t="s">
        <v>51</v>
      </c>
      <c r="W49" s="202" t="s">
        <v>52</v>
      </c>
      <c r="X49" s="202" t="s">
        <v>53</v>
      </c>
      <c r="Y49" s="202" t="s">
        <v>54</v>
      </c>
      <c r="Z49" s="202" t="s">
        <v>55</v>
      </c>
      <c r="AA49" s="202" t="s">
        <v>56</v>
      </c>
      <c r="AB49" s="202" t="s">
        <v>36</v>
      </c>
      <c r="AC49" s="202" t="s">
        <v>57</v>
      </c>
      <c r="AD49" s="202" t="s">
        <v>58</v>
      </c>
      <c r="AE49" s="202" t="s">
        <v>59</v>
      </c>
      <c r="AF49" s="202" t="s">
        <v>116</v>
      </c>
      <c r="AG49" s="202" t="s">
        <v>123</v>
      </c>
      <c r="AH49" s="202" t="str">
        <f>AH8</f>
        <v>Petty Cash Transfers / Transferts Petite Caisse</v>
      </c>
      <c r="AI49" s="202" t="str">
        <f>AI8</f>
        <v>Investment Transfers / Transferts Investissements</v>
      </c>
      <c r="AJ49" s="202" t="s">
        <v>193</v>
      </c>
      <c r="AK49" s="202" t="s">
        <v>43</v>
      </c>
      <c r="AL49" s="203" t="s">
        <v>60</v>
      </c>
      <c r="AM49" s="138"/>
      <c r="AN49" s="138"/>
      <c r="AO49" s="138"/>
      <c r="AP49" s="138"/>
    </row>
    <row r="50" spans="1:42" x14ac:dyDescent="0.25">
      <c r="A50" s="204"/>
      <c r="B50" s="205">
        <v>43466</v>
      </c>
      <c r="C50" s="206"/>
      <c r="D50" s="206" t="s">
        <v>62</v>
      </c>
      <c r="E50" s="104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12"/>
      <c r="AM50" s="138"/>
      <c r="AN50" s="138"/>
      <c r="AO50" s="138"/>
      <c r="AP50" s="138"/>
    </row>
    <row r="51" spans="1:42" x14ac:dyDescent="0.25">
      <c r="A51" s="204">
        <v>1</v>
      </c>
      <c r="B51" s="112"/>
      <c r="C51" s="103"/>
      <c r="D51" s="103"/>
      <c r="E51" s="208">
        <f t="shared" ref="E51:E65" si="7">+E50+F51-N51</f>
        <v>0</v>
      </c>
      <c r="F51" s="208">
        <f>SUM(H51:L51)</f>
        <v>0</v>
      </c>
      <c r="G51" s="208"/>
      <c r="H51" s="208"/>
      <c r="I51" s="105"/>
      <c r="J51" s="105"/>
      <c r="K51" s="105"/>
      <c r="L51" s="105"/>
      <c r="M51" s="105"/>
      <c r="N51" s="208">
        <f>SUM(O51:AK51)</f>
        <v>0</v>
      </c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29"/>
      <c r="AM51" s="138"/>
      <c r="AN51" s="133"/>
      <c r="AO51" s="138"/>
      <c r="AP51" s="138"/>
    </row>
    <row r="52" spans="1:42" x14ac:dyDescent="0.25">
      <c r="A52" s="204">
        <f>1+A51</f>
        <v>2</v>
      </c>
      <c r="B52" s="112"/>
      <c r="C52" s="103"/>
      <c r="D52" s="103"/>
      <c r="E52" s="208">
        <f t="shared" si="7"/>
        <v>0</v>
      </c>
      <c r="F52" s="208">
        <f t="shared" ref="F52:F65" si="8">SUM(H52:L52)</f>
        <v>0</v>
      </c>
      <c r="G52" s="208"/>
      <c r="H52" s="208"/>
      <c r="I52" s="105"/>
      <c r="J52" s="105"/>
      <c r="K52" s="105"/>
      <c r="L52" s="105"/>
      <c r="M52" s="105"/>
      <c r="N52" s="208">
        <f t="shared" ref="N52:N65" si="9">SUM(O52:AK52)</f>
        <v>0</v>
      </c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29"/>
      <c r="AM52" s="138"/>
      <c r="AN52" s="133"/>
      <c r="AO52" s="138"/>
      <c r="AP52" s="138"/>
    </row>
    <row r="53" spans="1:42" x14ac:dyDescent="0.25">
      <c r="A53" s="204">
        <f t="shared" ref="A53:A64" si="10">1+A52</f>
        <v>3</v>
      </c>
      <c r="B53" s="112"/>
      <c r="C53" s="103"/>
      <c r="D53" s="103"/>
      <c r="E53" s="208">
        <f t="shared" si="7"/>
        <v>0</v>
      </c>
      <c r="F53" s="208">
        <f t="shared" si="8"/>
        <v>0</v>
      </c>
      <c r="G53" s="208"/>
      <c r="H53" s="208"/>
      <c r="I53" s="105"/>
      <c r="J53" s="105"/>
      <c r="K53" s="105"/>
      <c r="L53" s="105"/>
      <c r="M53" s="105"/>
      <c r="N53" s="208">
        <f t="shared" si="9"/>
        <v>0</v>
      </c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29"/>
      <c r="AM53" s="138"/>
      <c r="AN53" s="133"/>
      <c r="AO53" s="138"/>
      <c r="AP53" s="138"/>
    </row>
    <row r="54" spans="1:42" x14ac:dyDescent="0.25">
      <c r="A54" s="204">
        <f t="shared" si="10"/>
        <v>4</v>
      </c>
      <c r="B54" s="112"/>
      <c r="C54" s="103"/>
      <c r="D54" s="103"/>
      <c r="E54" s="208">
        <f t="shared" si="7"/>
        <v>0</v>
      </c>
      <c r="F54" s="208">
        <f t="shared" si="8"/>
        <v>0</v>
      </c>
      <c r="G54" s="208"/>
      <c r="H54" s="208"/>
      <c r="I54" s="105"/>
      <c r="J54" s="105"/>
      <c r="K54" s="105"/>
      <c r="L54" s="105"/>
      <c r="M54" s="105"/>
      <c r="N54" s="208">
        <f t="shared" si="9"/>
        <v>0</v>
      </c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29"/>
      <c r="AM54" s="138"/>
      <c r="AN54" s="133"/>
      <c r="AO54" s="138"/>
      <c r="AP54" s="138"/>
    </row>
    <row r="55" spans="1:42" x14ac:dyDescent="0.25">
      <c r="A55" s="204">
        <f t="shared" si="10"/>
        <v>5</v>
      </c>
      <c r="B55" s="112"/>
      <c r="C55" s="103"/>
      <c r="D55" s="103"/>
      <c r="E55" s="208">
        <f t="shared" si="7"/>
        <v>0</v>
      </c>
      <c r="F55" s="208">
        <f t="shared" si="8"/>
        <v>0</v>
      </c>
      <c r="G55" s="208"/>
      <c r="H55" s="208"/>
      <c r="I55" s="105"/>
      <c r="J55" s="105"/>
      <c r="K55" s="105"/>
      <c r="L55" s="105"/>
      <c r="M55" s="105"/>
      <c r="N55" s="208">
        <f t="shared" si="9"/>
        <v>0</v>
      </c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29"/>
      <c r="AM55" s="138"/>
      <c r="AN55" s="133"/>
      <c r="AO55" s="138"/>
      <c r="AP55" s="138"/>
    </row>
    <row r="56" spans="1:42" x14ac:dyDescent="0.25">
      <c r="A56" s="204">
        <f t="shared" si="10"/>
        <v>6</v>
      </c>
      <c r="B56" s="112"/>
      <c r="C56" s="103"/>
      <c r="D56" s="103"/>
      <c r="E56" s="208">
        <f t="shared" si="7"/>
        <v>0</v>
      </c>
      <c r="F56" s="208">
        <f t="shared" si="8"/>
        <v>0</v>
      </c>
      <c r="G56" s="208"/>
      <c r="H56" s="208"/>
      <c r="I56" s="105"/>
      <c r="J56" s="105"/>
      <c r="K56" s="105"/>
      <c r="L56" s="105"/>
      <c r="M56" s="105"/>
      <c r="N56" s="208">
        <f t="shared" si="9"/>
        <v>0</v>
      </c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29"/>
      <c r="AM56" s="138"/>
      <c r="AN56" s="133"/>
      <c r="AO56" s="138"/>
      <c r="AP56" s="138"/>
    </row>
    <row r="57" spans="1:42" x14ac:dyDescent="0.25">
      <c r="A57" s="204">
        <f t="shared" si="10"/>
        <v>7</v>
      </c>
      <c r="B57" s="112"/>
      <c r="C57" s="103"/>
      <c r="D57" s="103"/>
      <c r="E57" s="208">
        <f t="shared" si="7"/>
        <v>0</v>
      </c>
      <c r="F57" s="208">
        <f t="shared" si="8"/>
        <v>0</v>
      </c>
      <c r="G57" s="208"/>
      <c r="H57" s="208"/>
      <c r="I57" s="105"/>
      <c r="J57" s="105"/>
      <c r="K57" s="105"/>
      <c r="L57" s="105"/>
      <c r="M57" s="105"/>
      <c r="N57" s="208">
        <f t="shared" si="9"/>
        <v>0</v>
      </c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29"/>
      <c r="AM57" s="138"/>
      <c r="AN57" s="133"/>
      <c r="AO57" s="138"/>
      <c r="AP57" s="138"/>
    </row>
    <row r="58" spans="1:42" x14ac:dyDescent="0.25">
      <c r="A58" s="204">
        <f t="shared" si="10"/>
        <v>8</v>
      </c>
      <c r="B58" s="112"/>
      <c r="C58" s="103"/>
      <c r="D58" s="103"/>
      <c r="E58" s="208">
        <f t="shared" si="7"/>
        <v>0</v>
      </c>
      <c r="F58" s="208">
        <f t="shared" si="8"/>
        <v>0</v>
      </c>
      <c r="G58" s="208"/>
      <c r="H58" s="208"/>
      <c r="I58" s="105"/>
      <c r="J58" s="105"/>
      <c r="K58" s="105"/>
      <c r="L58" s="105"/>
      <c r="M58" s="133"/>
      <c r="N58" s="208">
        <f t="shared" si="9"/>
        <v>0</v>
      </c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29"/>
      <c r="AM58" s="138"/>
      <c r="AN58" s="133"/>
      <c r="AO58" s="138"/>
      <c r="AP58" s="138"/>
    </row>
    <row r="59" spans="1:42" x14ac:dyDescent="0.25">
      <c r="A59" s="204">
        <f t="shared" si="10"/>
        <v>9</v>
      </c>
      <c r="B59" s="112"/>
      <c r="C59" s="103"/>
      <c r="D59" s="103"/>
      <c r="E59" s="208">
        <f t="shared" si="7"/>
        <v>0</v>
      </c>
      <c r="F59" s="208">
        <f t="shared" si="8"/>
        <v>0</v>
      </c>
      <c r="G59" s="208"/>
      <c r="H59" s="208"/>
      <c r="I59" s="105"/>
      <c r="J59" s="105"/>
      <c r="K59" s="105"/>
      <c r="L59" s="105"/>
      <c r="M59" s="105"/>
      <c r="N59" s="208">
        <f t="shared" si="9"/>
        <v>0</v>
      </c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29"/>
      <c r="AM59" s="138"/>
      <c r="AN59" s="133"/>
      <c r="AO59" s="138"/>
      <c r="AP59" s="138"/>
    </row>
    <row r="60" spans="1:42" x14ac:dyDescent="0.25">
      <c r="A60" s="204">
        <f t="shared" si="10"/>
        <v>10</v>
      </c>
      <c r="B60" s="112"/>
      <c r="C60" s="103"/>
      <c r="D60" s="103"/>
      <c r="E60" s="208">
        <f t="shared" si="7"/>
        <v>0</v>
      </c>
      <c r="F60" s="208">
        <f t="shared" si="8"/>
        <v>0</v>
      </c>
      <c r="G60" s="208"/>
      <c r="H60" s="208"/>
      <c r="I60" s="105"/>
      <c r="J60" s="105"/>
      <c r="K60" s="105"/>
      <c r="L60" s="105"/>
      <c r="M60" s="105"/>
      <c r="N60" s="208">
        <f t="shared" si="9"/>
        <v>0</v>
      </c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29"/>
      <c r="AM60" s="138"/>
      <c r="AN60" s="133"/>
      <c r="AO60" s="138"/>
      <c r="AP60" s="138"/>
    </row>
    <row r="61" spans="1:42" x14ac:dyDescent="0.25">
      <c r="A61" s="204">
        <f t="shared" si="10"/>
        <v>11</v>
      </c>
      <c r="B61" s="112"/>
      <c r="C61" s="103"/>
      <c r="D61" s="103"/>
      <c r="E61" s="208">
        <f t="shared" si="7"/>
        <v>0</v>
      </c>
      <c r="F61" s="208">
        <f t="shared" si="8"/>
        <v>0</v>
      </c>
      <c r="G61" s="208"/>
      <c r="H61" s="208"/>
      <c r="I61" s="105"/>
      <c r="J61" s="105"/>
      <c r="K61" s="105"/>
      <c r="L61" s="105"/>
      <c r="M61" s="105"/>
      <c r="N61" s="208">
        <f t="shared" si="9"/>
        <v>0</v>
      </c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29"/>
      <c r="AM61" s="138"/>
      <c r="AN61" s="133"/>
      <c r="AO61" s="138"/>
      <c r="AP61" s="138"/>
    </row>
    <row r="62" spans="1:42" x14ac:dyDescent="0.25">
      <c r="A62" s="204">
        <f t="shared" si="10"/>
        <v>12</v>
      </c>
      <c r="B62" s="112"/>
      <c r="C62" s="103"/>
      <c r="D62" s="103"/>
      <c r="E62" s="208">
        <f t="shared" si="7"/>
        <v>0</v>
      </c>
      <c r="F62" s="208">
        <f t="shared" si="8"/>
        <v>0</v>
      </c>
      <c r="G62" s="208"/>
      <c r="H62" s="208"/>
      <c r="I62" s="105"/>
      <c r="J62" s="105"/>
      <c r="K62" s="105"/>
      <c r="L62" s="105"/>
      <c r="M62" s="105"/>
      <c r="N62" s="208">
        <f t="shared" si="9"/>
        <v>0</v>
      </c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29"/>
      <c r="AM62" s="138"/>
      <c r="AN62" s="133"/>
      <c r="AO62" s="138"/>
      <c r="AP62" s="138"/>
    </row>
    <row r="63" spans="1:42" x14ac:dyDescent="0.25">
      <c r="A63" s="204">
        <f t="shared" si="10"/>
        <v>13</v>
      </c>
      <c r="B63" s="112"/>
      <c r="C63" s="103"/>
      <c r="D63" s="103"/>
      <c r="E63" s="208">
        <f t="shared" si="7"/>
        <v>0</v>
      </c>
      <c r="F63" s="208">
        <f t="shared" si="8"/>
        <v>0</v>
      </c>
      <c r="G63" s="208"/>
      <c r="H63" s="208"/>
      <c r="I63" s="105"/>
      <c r="J63" s="105"/>
      <c r="K63" s="105"/>
      <c r="L63" s="105"/>
      <c r="M63" s="105"/>
      <c r="N63" s="208">
        <f t="shared" si="9"/>
        <v>0</v>
      </c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29"/>
      <c r="AM63" s="138"/>
      <c r="AN63" s="133"/>
      <c r="AO63" s="138"/>
      <c r="AP63" s="138"/>
    </row>
    <row r="64" spans="1:42" x14ac:dyDescent="0.25">
      <c r="A64" s="204">
        <f t="shared" si="10"/>
        <v>14</v>
      </c>
      <c r="B64" s="112"/>
      <c r="C64" s="103"/>
      <c r="D64" s="103"/>
      <c r="E64" s="208">
        <f t="shared" si="7"/>
        <v>0</v>
      </c>
      <c r="F64" s="208">
        <f t="shared" si="8"/>
        <v>0</v>
      </c>
      <c r="G64" s="208"/>
      <c r="H64" s="208"/>
      <c r="I64" s="105"/>
      <c r="J64" s="105"/>
      <c r="K64" s="105"/>
      <c r="L64" s="105"/>
      <c r="M64" s="105"/>
      <c r="N64" s="208">
        <f t="shared" si="9"/>
        <v>0</v>
      </c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29"/>
      <c r="AM64" s="138"/>
      <c r="AN64" s="133"/>
      <c r="AO64" s="138"/>
      <c r="AP64" s="138"/>
    </row>
    <row r="65" spans="1:44" x14ac:dyDescent="0.25">
      <c r="A65" s="204">
        <f>1+A64</f>
        <v>15</v>
      </c>
      <c r="B65" s="112"/>
      <c r="C65" s="103"/>
      <c r="D65" s="103"/>
      <c r="E65" s="208">
        <f t="shared" si="7"/>
        <v>0</v>
      </c>
      <c r="F65" s="208">
        <f t="shared" si="8"/>
        <v>0</v>
      </c>
      <c r="G65" s="208"/>
      <c r="H65" s="208"/>
      <c r="I65" s="105"/>
      <c r="J65" s="105"/>
      <c r="K65" s="105"/>
      <c r="L65" s="105"/>
      <c r="M65" s="105"/>
      <c r="N65" s="208">
        <f t="shared" si="9"/>
        <v>0</v>
      </c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29"/>
      <c r="AM65" s="138"/>
      <c r="AN65" s="133"/>
      <c r="AO65" s="138"/>
      <c r="AP65" s="138"/>
    </row>
    <row r="66" spans="1:44" ht="30.75" customHeight="1" x14ac:dyDescent="0.25">
      <c r="A66" s="207">
        <f t="shared" ref="A66:A67" si="11">1+A65</f>
        <v>16</v>
      </c>
      <c r="B66" s="259" t="s">
        <v>196</v>
      </c>
      <c r="C66" s="260"/>
      <c r="D66" s="261"/>
      <c r="E66" s="209">
        <f>F66</f>
        <v>0</v>
      </c>
      <c r="F66" s="209">
        <f>G66</f>
        <v>0</v>
      </c>
      <c r="G66" s="209">
        <f>AJ37</f>
        <v>0</v>
      </c>
      <c r="H66" s="209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12"/>
      <c r="AM66" s="138"/>
      <c r="AN66" s="138"/>
      <c r="AO66" s="138"/>
      <c r="AP66" s="138"/>
    </row>
    <row r="67" spans="1:44" ht="30.75" customHeight="1" x14ac:dyDescent="0.25">
      <c r="A67" s="207">
        <f t="shared" si="11"/>
        <v>17</v>
      </c>
      <c r="B67" s="232" t="str">
        <f>B36</f>
        <v>Month - Total Transfers from Investment / Total des Transferts provenant des Investissements pour le Mois</v>
      </c>
      <c r="C67" s="233"/>
      <c r="D67" s="234"/>
      <c r="E67" s="209">
        <f>F67</f>
        <v>0</v>
      </c>
      <c r="F67" s="209">
        <f>H67</f>
        <v>0</v>
      </c>
      <c r="G67" s="209"/>
      <c r="H67" s="209">
        <f>'3.0'!N9</f>
        <v>0</v>
      </c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12"/>
      <c r="AM67" s="138"/>
      <c r="AN67" s="138"/>
      <c r="AO67" s="138"/>
      <c r="AP67" s="138"/>
    </row>
    <row r="68" spans="1:44" ht="15.75" thickBot="1" x14ac:dyDescent="0.3">
      <c r="A68" s="235" t="s">
        <v>0</v>
      </c>
      <c r="B68" s="236"/>
      <c r="C68" s="236"/>
      <c r="D68" s="237"/>
      <c r="E68" s="210">
        <f>+E65+F66+F67</f>
        <v>0</v>
      </c>
      <c r="F68" s="211">
        <f t="shared" ref="F68:AK68" si="12">SUM(F51:F67)</f>
        <v>0</v>
      </c>
      <c r="G68" s="211">
        <f t="shared" si="12"/>
        <v>0</v>
      </c>
      <c r="H68" s="211">
        <f t="shared" si="12"/>
        <v>0</v>
      </c>
      <c r="I68" s="211">
        <f t="shared" si="12"/>
        <v>0</v>
      </c>
      <c r="J68" s="211">
        <f t="shared" si="12"/>
        <v>0</v>
      </c>
      <c r="K68" s="211">
        <f t="shared" si="12"/>
        <v>0</v>
      </c>
      <c r="L68" s="211">
        <f t="shared" si="12"/>
        <v>0</v>
      </c>
      <c r="M68" s="211">
        <f t="shared" si="12"/>
        <v>0</v>
      </c>
      <c r="N68" s="211">
        <f t="shared" si="12"/>
        <v>0</v>
      </c>
      <c r="O68" s="211">
        <f t="shared" si="12"/>
        <v>0</v>
      </c>
      <c r="P68" s="211">
        <f t="shared" si="12"/>
        <v>0</v>
      </c>
      <c r="Q68" s="211">
        <f t="shared" si="12"/>
        <v>0</v>
      </c>
      <c r="R68" s="211">
        <f t="shared" si="12"/>
        <v>0</v>
      </c>
      <c r="S68" s="211">
        <f t="shared" si="12"/>
        <v>0</v>
      </c>
      <c r="T68" s="211">
        <f t="shared" si="12"/>
        <v>0</v>
      </c>
      <c r="U68" s="211">
        <f t="shared" si="12"/>
        <v>0</v>
      </c>
      <c r="V68" s="211">
        <f t="shared" si="12"/>
        <v>0</v>
      </c>
      <c r="W68" s="211">
        <f t="shared" si="12"/>
        <v>0</v>
      </c>
      <c r="X68" s="211">
        <f t="shared" si="12"/>
        <v>0</v>
      </c>
      <c r="Y68" s="211">
        <f t="shared" si="12"/>
        <v>0</v>
      </c>
      <c r="Z68" s="211">
        <f t="shared" si="12"/>
        <v>0</v>
      </c>
      <c r="AA68" s="211">
        <f t="shared" si="12"/>
        <v>0</v>
      </c>
      <c r="AB68" s="211">
        <f t="shared" si="12"/>
        <v>0</v>
      </c>
      <c r="AC68" s="211">
        <f t="shared" si="12"/>
        <v>0</v>
      </c>
      <c r="AD68" s="211">
        <f t="shared" si="12"/>
        <v>0</v>
      </c>
      <c r="AE68" s="211">
        <f t="shared" si="12"/>
        <v>0</v>
      </c>
      <c r="AF68" s="211">
        <f t="shared" si="12"/>
        <v>0</v>
      </c>
      <c r="AG68" s="211">
        <f t="shared" si="12"/>
        <v>0</v>
      </c>
      <c r="AH68" s="211">
        <f t="shared" si="12"/>
        <v>0</v>
      </c>
      <c r="AI68" s="211">
        <f t="shared" si="12"/>
        <v>0</v>
      </c>
      <c r="AJ68" s="211">
        <f t="shared" si="12"/>
        <v>0</v>
      </c>
      <c r="AK68" s="211">
        <f t="shared" si="12"/>
        <v>0</v>
      </c>
      <c r="AL68" s="213"/>
      <c r="AM68" s="138"/>
      <c r="AN68" s="138"/>
      <c r="AO68" s="138"/>
      <c r="AP68" s="138"/>
    </row>
    <row r="69" spans="1:44" x14ac:dyDescent="0.25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8"/>
      <c r="AN69" s="133"/>
      <c r="AO69" s="133"/>
      <c r="AP69" s="133"/>
      <c r="AQ69" s="133"/>
      <c r="AR69" s="133"/>
    </row>
    <row r="70" spans="1:44" x14ac:dyDescent="0.25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8"/>
      <c r="AN70" s="133"/>
      <c r="AO70" s="133"/>
      <c r="AP70" s="133"/>
      <c r="AQ70" s="133"/>
      <c r="AR70" s="133"/>
    </row>
    <row r="71" spans="1:44" x14ac:dyDescent="0.25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8"/>
      <c r="AN71" s="133"/>
      <c r="AO71" s="133"/>
      <c r="AP71" s="133"/>
      <c r="AQ71" s="133"/>
      <c r="AR71" s="133"/>
    </row>
    <row r="72" spans="1:44" x14ac:dyDescent="0.25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</row>
    <row r="73" spans="1:44" x14ac:dyDescent="0.25">
      <c r="A73" s="133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</row>
    <row r="74" spans="1:44" x14ac:dyDescent="0.25">
      <c r="A74" s="133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</row>
    <row r="75" spans="1:44" x14ac:dyDescent="0.25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</row>
    <row r="76" spans="1:44" x14ac:dyDescent="0.25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</row>
  </sheetData>
  <sheetProtection algorithmName="SHA-512" hashValue="dwjBUSqQHoCJ28ETzprBFjumt9Qnr+AY1XCaY/n2eVsyG+C80KluottVJsDzCPPl89RNLfCcv3Pxeqgkh7GvOA==" saltValue="5DRG3iLj8iV5DddldKzr/w==" spinCount="100000" sheet="1" objects="1" scenarios="1" formatColumns="0" formatRows="0" selectLockedCells="1"/>
  <mergeCells count="12">
    <mergeCell ref="A37:D37"/>
    <mergeCell ref="B67:D67"/>
    <mergeCell ref="A68:D68"/>
    <mergeCell ref="O48:AL48"/>
    <mergeCell ref="A2:AL2"/>
    <mergeCell ref="A4:AL4"/>
    <mergeCell ref="O7:AL7"/>
    <mergeCell ref="A43:AL43"/>
    <mergeCell ref="A45:AL45"/>
    <mergeCell ref="B36:D36"/>
    <mergeCell ref="B35:D35"/>
    <mergeCell ref="B66:D66"/>
  </mergeCells>
  <phoneticPr fontId="2" type="noConversion"/>
  <printOptions horizontalCentered="1" gridLines="1"/>
  <pageMargins left="0" right="0" top="0.74803149606299202" bottom="0.74803149606299202" header="0.31496062992126" footer="0.31496062992126"/>
  <pageSetup paperSize="5" scale="60" pageOrder="overThenDown" orientation="landscape" r:id="rId1"/>
  <rowBreaks count="1" manualBreakCount="1">
    <brk id="39" max="16383" man="1"/>
  </rowBreaks>
  <ignoredErrors>
    <ignoredError sqref="F35" formula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5"/>
  <sheetViews>
    <sheetView workbookViewId="0"/>
  </sheetViews>
  <sheetFormatPr defaultColWidth="11.42578125" defaultRowHeight="15" x14ac:dyDescent="0.25"/>
  <cols>
    <col min="1" max="1" width="16.85546875" customWidth="1"/>
    <col min="2" max="2" width="18.140625" customWidth="1"/>
    <col min="3" max="3" width="16.28515625" customWidth="1"/>
    <col min="4" max="4" width="11" customWidth="1"/>
    <col min="5" max="5" width="8.28515625" customWidth="1"/>
    <col min="6" max="6" width="18" customWidth="1"/>
    <col min="7" max="7" width="14.140625" customWidth="1"/>
    <col min="8" max="8" width="19.140625" bestFit="1" customWidth="1"/>
  </cols>
  <sheetData>
    <row r="1" spans="1:30" ht="23.25" x14ac:dyDescent="0.35">
      <c r="A1" s="17" t="s">
        <v>200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23.25" x14ac:dyDescent="0.35">
      <c r="A2" s="17" t="s">
        <v>20</v>
      </c>
      <c r="B2" s="34">
        <f>+'11.4'!B2</f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30" ht="23.25" x14ac:dyDescent="0.35">
      <c r="A3" s="17" t="s">
        <v>76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30" ht="23.25" x14ac:dyDescent="0.35">
      <c r="A4" s="34" t="s">
        <v>30</v>
      </c>
      <c r="B4" s="34"/>
      <c r="C4" s="34">
        <f>+'11.4'!C4</f>
        <v>2020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30" ht="23.25" x14ac:dyDescent="0.35">
      <c r="A5" s="34" t="s">
        <v>71</v>
      </c>
      <c r="C5" s="34">
        <f>+C4</f>
        <v>2020</v>
      </c>
      <c r="D5" s="34"/>
    </row>
    <row r="6" spans="1:30" x14ac:dyDescent="0.25">
      <c r="G6" s="268" t="s">
        <v>78</v>
      </c>
      <c r="H6" s="268" t="s">
        <v>100</v>
      </c>
    </row>
    <row r="7" spans="1:30" ht="72" customHeight="1" x14ac:dyDescent="0.25">
      <c r="G7" s="269"/>
      <c r="H7" s="269"/>
    </row>
    <row r="8" spans="1:30" ht="21" x14ac:dyDescent="0.35">
      <c r="B8" s="9" t="s">
        <v>79</v>
      </c>
    </row>
    <row r="10" spans="1:30" ht="18.75" x14ac:dyDescent="0.3">
      <c r="B10" s="10" t="s">
        <v>41</v>
      </c>
      <c r="C10" s="10"/>
      <c r="D10" s="10"/>
      <c r="E10" s="10"/>
      <c r="F10" s="10"/>
      <c r="G10" s="11">
        <f>('12.1'!I38)+(+'12.1'!I69)</f>
        <v>0</v>
      </c>
      <c r="H10" s="11">
        <f>+G10+'11.4'!H10</f>
        <v>0</v>
      </c>
    </row>
    <row r="11" spans="1:30" ht="18.75" x14ac:dyDescent="0.3">
      <c r="B11" s="10" t="s">
        <v>80</v>
      </c>
      <c r="C11" s="10"/>
      <c r="D11" s="10"/>
      <c r="E11" s="10"/>
      <c r="F11" s="10"/>
      <c r="G11" s="11">
        <f>(+'12.1'!J38)+(+'12.1'!J69)</f>
        <v>0</v>
      </c>
      <c r="H11" s="11">
        <f>+G11+'11.4'!H11</f>
        <v>0</v>
      </c>
    </row>
    <row r="12" spans="1:30" ht="18.75" x14ac:dyDescent="0.3">
      <c r="B12" s="10" t="s">
        <v>81</v>
      </c>
      <c r="C12" s="10"/>
      <c r="D12" s="10"/>
      <c r="E12" s="10"/>
      <c r="F12" s="10"/>
      <c r="G12" s="11">
        <f>('12.1'!K38)+(+'12.1'!K69)+(+'3.0'!H17)</f>
        <v>0</v>
      </c>
      <c r="H12" s="11">
        <f>+G12+'11.4'!H12</f>
        <v>0</v>
      </c>
    </row>
    <row r="13" spans="1:30" ht="18.75" x14ac:dyDescent="0.3">
      <c r="B13" s="10" t="str">
        <f>'3.0'!I7</f>
        <v>Other Investment Income / Autres Revenus de placements</v>
      </c>
      <c r="C13" s="10"/>
      <c r="D13" s="10"/>
      <c r="E13" s="10"/>
      <c r="F13" s="10"/>
      <c r="G13" s="11">
        <f>'3.0'!I17</f>
        <v>0</v>
      </c>
      <c r="H13" s="11">
        <f>+G13+'11.4'!H13</f>
        <v>0</v>
      </c>
    </row>
    <row r="14" spans="1:30" ht="18.75" x14ac:dyDescent="0.3">
      <c r="B14" s="10" t="s">
        <v>43</v>
      </c>
      <c r="C14" s="10"/>
      <c r="D14" s="10"/>
      <c r="E14" s="10"/>
      <c r="F14" s="10"/>
      <c r="G14" s="11">
        <f>('12.1'!L38)+(+'12.1'!L69)+(+'2.0'!H17)+(+'3.0'!J17)</f>
        <v>0</v>
      </c>
      <c r="H14" s="11">
        <f>+G14+'11.4'!H14</f>
        <v>0</v>
      </c>
    </row>
    <row r="15" spans="1:30" ht="18.75" x14ac:dyDescent="0.3">
      <c r="B15" s="10"/>
      <c r="C15" s="10"/>
      <c r="D15" s="10"/>
      <c r="E15" s="10"/>
      <c r="F15" s="10"/>
      <c r="G15" s="12"/>
      <c r="H15" s="12"/>
    </row>
    <row r="16" spans="1:30" ht="18.75" x14ac:dyDescent="0.3">
      <c r="B16" s="10"/>
      <c r="C16" s="10"/>
      <c r="D16" s="10"/>
      <c r="E16" s="10"/>
      <c r="F16" s="10"/>
      <c r="G16" s="10"/>
      <c r="H16" s="10"/>
    </row>
    <row r="17" spans="2:9" ht="18.75" x14ac:dyDescent="0.3">
      <c r="B17" s="10" t="s">
        <v>82</v>
      </c>
      <c r="C17" s="10"/>
      <c r="D17" s="10"/>
      <c r="E17" s="10"/>
      <c r="F17" s="10"/>
      <c r="G17" s="13">
        <f>SUM(G10:G14)</f>
        <v>0</v>
      </c>
      <c r="H17" s="13">
        <f>SUM(H10:H14)</f>
        <v>0</v>
      </c>
    </row>
    <row r="18" spans="2:9" ht="18.75" x14ac:dyDescent="0.3">
      <c r="B18" s="10"/>
      <c r="C18" s="10"/>
      <c r="D18" s="10"/>
      <c r="E18" s="10"/>
      <c r="F18" s="10"/>
      <c r="G18" s="10"/>
      <c r="H18" s="10"/>
    </row>
    <row r="19" spans="2:9" ht="18.75" x14ac:dyDescent="0.3">
      <c r="C19" s="10"/>
      <c r="D19" s="10"/>
      <c r="E19" s="10"/>
      <c r="F19" s="10"/>
      <c r="G19" s="10"/>
      <c r="H19" s="10"/>
    </row>
    <row r="21" spans="2:9" ht="21" x14ac:dyDescent="0.35">
      <c r="B21" s="9" t="s">
        <v>83</v>
      </c>
    </row>
    <row r="23" spans="2:9" ht="18.75" x14ac:dyDescent="0.3">
      <c r="B23" s="10" t="s">
        <v>84</v>
      </c>
      <c r="C23" s="10"/>
      <c r="D23" s="10"/>
      <c r="E23" s="10"/>
      <c r="F23" s="10"/>
      <c r="G23" s="11">
        <f>('12.1'!O38)+(+'12.1'!O69)+(+'2.0'!K17)</f>
        <v>0</v>
      </c>
      <c r="H23" s="11">
        <f>+G23+'11.4'!H23</f>
        <v>0</v>
      </c>
      <c r="I23" s="10"/>
    </row>
    <row r="24" spans="2:9" ht="18.75" x14ac:dyDescent="0.3">
      <c r="B24" s="10" t="s">
        <v>85</v>
      </c>
      <c r="C24" s="10"/>
      <c r="D24" s="10"/>
      <c r="E24" s="10"/>
      <c r="F24" s="10"/>
      <c r="G24" s="11">
        <f>('12.1'!P38)+(+'12.1'!P69)+(+'2.0'!L17)</f>
        <v>0</v>
      </c>
      <c r="H24" s="11">
        <f>+G24+'11.4'!H24</f>
        <v>0</v>
      </c>
      <c r="I24" s="10"/>
    </row>
    <row r="25" spans="2:9" ht="18.75" x14ac:dyDescent="0.3">
      <c r="B25" s="10" t="str">
        <f>'4.4'!B28</f>
        <v>Conferences &amp; Training / Conférences &amp; Formation</v>
      </c>
      <c r="C25" s="10"/>
      <c r="D25" s="10"/>
      <c r="E25" s="10"/>
      <c r="F25" s="10"/>
      <c r="G25" s="11">
        <f>('12.1'!Q38)+(+'12.1'!Q69)+(+'2.0'!M17)</f>
        <v>0</v>
      </c>
      <c r="H25" s="11">
        <f>+G25+'11.4'!H25</f>
        <v>0</v>
      </c>
      <c r="I25" s="10"/>
    </row>
    <row r="26" spans="2:9" ht="18.75" x14ac:dyDescent="0.3">
      <c r="B26" s="270" t="str">
        <f>'4.4'!B29</f>
        <v>Conventions &amp; Collective Bargaining / Conventions &amp; Négociation Collective</v>
      </c>
      <c r="C26" s="270"/>
      <c r="D26" s="270"/>
      <c r="E26" s="270"/>
      <c r="F26" s="270"/>
      <c r="G26" s="267">
        <f>('12.1'!R38)+(+'12.1'!R69)+(+'2.0'!N17)</f>
        <v>0</v>
      </c>
      <c r="H26" s="267">
        <f>+G26+'11.4'!H26</f>
        <v>0</v>
      </c>
      <c r="I26" s="10"/>
    </row>
    <row r="27" spans="2:9" ht="18.75" x14ac:dyDescent="0.3">
      <c r="B27" s="270"/>
      <c r="C27" s="270"/>
      <c r="D27" s="270"/>
      <c r="E27" s="270"/>
      <c r="F27" s="270"/>
      <c r="G27" s="267"/>
      <c r="H27" s="267"/>
      <c r="I27" s="10"/>
    </row>
    <row r="28" spans="2:9" ht="18.75" x14ac:dyDescent="0.3">
      <c r="B28" s="10" t="s">
        <v>48</v>
      </c>
      <c r="C28" s="10"/>
      <c r="D28" s="10"/>
      <c r="E28" s="10"/>
      <c r="F28" s="10"/>
      <c r="G28" s="11">
        <f>('12.1'!S38)+(+'12.1'!S69)+(+'2.0'!O17)</f>
        <v>0</v>
      </c>
      <c r="H28" s="11">
        <f>+G28+'11.4'!H28</f>
        <v>0</v>
      </c>
      <c r="I28" s="10"/>
    </row>
    <row r="29" spans="2:9" ht="18.75" x14ac:dyDescent="0.3">
      <c r="B29" s="10" t="s">
        <v>86</v>
      </c>
      <c r="C29" s="10"/>
      <c r="D29" s="10"/>
      <c r="E29" s="10"/>
      <c r="F29" s="10"/>
      <c r="G29" s="11">
        <f>('12.1'!T38)+(+'12.1'!T69)+(+'2.0'!P17)</f>
        <v>0</v>
      </c>
      <c r="H29" s="11">
        <f>+G29+'11.4'!H29</f>
        <v>0</v>
      </c>
      <c r="I29" s="10"/>
    </row>
    <row r="30" spans="2:9" ht="18.75" x14ac:dyDescent="0.3">
      <c r="B30" s="10" t="s">
        <v>87</v>
      </c>
      <c r="C30" s="10"/>
      <c r="D30" s="10"/>
      <c r="E30" s="10"/>
      <c r="F30" s="10"/>
      <c r="G30" s="11">
        <f>('12.1'!U38)+(+'12.1'!U69)+(+'2.0'!Q17)</f>
        <v>0</v>
      </c>
      <c r="H30" s="11">
        <f>+G30+'11.4'!H30</f>
        <v>0</v>
      </c>
      <c r="I30" s="10"/>
    </row>
    <row r="31" spans="2:9" ht="18.75" x14ac:dyDescent="0.3">
      <c r="B31" s="10" t="s">
        <v>88</v>
      </c>
      <c r="C31" s="10"/>
      <c r="D31" s="10"/>
      <c r="E31" s="10"/>
      <c r="F31" s="10"/>
      <c r="G31" s="11">
        <f>('12.1'!V38)+(+'12.1'!V69)+(+'2.0'!R17)</f>
        <v>0</v>
      </c>
      <c r="H31" s="11">
        <f>+G31+'11.4'!H31</f>
        <v>0</v>
      </c>
      <c r="I31" s="10"/>
    </row>
    <row r="32" spans="2:9" ht="18.75" x14ac:dyDescent="0.3">
      <c r="B32" s="10" t="s">
        <v>89</v>
      </c>
      <c r="C32" s="10"/>
      <c r="D32" s="10"/>
      <c r="E32" s="10"/>
      <c r="F32" s="10"/>
      <c r="G32" s="11">
        <f>('12.1'!W38)+(+'12.1'!W69)+(+'2.0'!S17)</f>
        <v>0</v>
      </c>
      <c r="H32" s="11">
        <f>+G32+'11.4'!H32</f>
        <v>0</v>
      </c>
      <c r="I32" s="10"/>
    </row>
    <row r="33" spans="2:9" ht="18.75" x14ac:dyDescent="0.3">
      <c r="B33" s="10" t="s">
        <v>90</v>
      </c>
      <c r="C33" s="10"/>
      <c r="D33" s="10"/>
      <c r="E33" s="10"/>
      <c r="F33" s="10"/>
      <c r="G33" s="11">
        <f>('12.1'!X38)+(+'12.1'!X69)+(+'2.0'!T17)</f>
        <v>0</v>
      </c>
      <c r="H33" s="11">
        <f>+G33+'11.4'!H33</f>
        <v>0</v>
      </c>
      <c r="I33" s="10"/>
    </row>
    <row r="34" spans="2:9" ht="18.75" x14ac:dyDescent="0.3">
      <c r="B34" s="10" t="s">
        <v>54</v>
      </c>
      <c r="C34" s="10"/>
      <c r="D34" s="10"/>
      <c r="E34" s="10"/>
      <c r="F34" s="10"/>
      <c r="G34" s="11">
        <f>('12.1'!Y38)+(+'12.1'!Y69)+(+'2.0'!U17)</f>
        <v>0</v>
      </c>
      <c r="H34" s="11">
        <f>+G34+'11.4'!H34</f>
        <v>0</v>
      </c>
      <c r="I34" s="10"/>
    </row>
    <row r="35" spans="2:9" ht="18.75" x14ac:dyDescent="0.3">
      <c r="B35" s="10" t="s">
        <v>91</v>
      </c>
      <c r="C35" s="10"/>
      <c r="D35" s="10"/>
      <c r="E35" s="10"/>
      <c r="F35" s="10"/>
      <c r="G35" s="11">
        <f>('12.1'!Z38)+(+'12.1'!Z69)+(+'2.0'!V17)</f>
        <v>0</v>
      </c>
      <c r="H35" s="11">
        <f>+G35+'11.4'!H35</f>
        <v>0</v>
      </c>
      <c r="I35" s="10"/>
    </row>
    <row r="36" spans="2:9" ht="18.75" x14ac:dyDescent="0.3">
      <c r="B36" s="10" t="s">
        <v>56</v>
      </c>
      <c r="C36" s="10"/>
      <c r="D36" s="10"/>
      <c r="E36" s="10"/>
      <c r="F36" s="10"/>
      <c r="G36" s="11">
        <f>(+'12.1'!AA38)+(+'12.1'!AA69)+(+'2.0'!W17)</f>
        <v>0</v>
      </c>
      <c r="H36" s="11">
        <f>+G36+'11.4'!H36</f>
        <v>0</v>
      </c>
      <c r="I36" s="10"/>
    </row>
    <row r="37" spans="2:9" ht="18.75" x14ac:dyDescent="0.3">
      <c r="B37" s="10" t="s">
        <v>92</v>
      </c>
      <c r="C37" s="10"/>
      <c r="D37" s="10"/>
      <c r="E37" s="10"/>
      <c r="F37" s="10"/>
      <c r="G37" s="11">
        <f>(+'12.1'!AB38)+(+'2.0'!X17)+(+'12.1'!AB69)</f>
        <v>0</v>
      </c>
      <c r="H37" s="11">
        <f>+G37+'11.4'!H37</f>
        <v>0</v>
      </c>
      <c r="I37" s="10"/>
    </row>
    <row r="38" spans="2:9" ht="18.75" x14ac:dyDescent="0.3">
      <c r="B38" s="10" t="s">
        <v>93</v>
      </c>
      <c r="C38" s="10"/>
      <c r="D38" s="10"/>
      <c r="E38" s="10"/>
      <c r="F38" s="10"/>
      <c r="G38" s="11">
        <f>(+'12.1'!AC38)+(+'12.1'!AC69)+(+'2.0'!Y17)</f>
        <v>0</v>
      </c>
      <c r="H38" s="11">
        <f>+G38+'11.4'!H38</f>
        <v>0</v>
      </c>
      <c r="I38" s="10"/>
    </row>
    <row r="39" spans="2:9" ht="18.75" x14ac:dyDescent="0.3">
      <c r="B39" s="10" t="s">
        <v>94</v>
      </c>
      <c r="C39" s="10"/>
      <c r="D39" s="10"/>
      <c r="E39" s="10"/>
      <c r="F39" s="10"/>
      <c r="G39" s="11">
        <f>(+'12.1'!AD38)+(+'12.1'!AD69)+(+'2.0'!Z17)</f>
        <v>0</v>
      </c>
      <c r="H39" s="11">
        <f>+G39+'11.4'!H39</f>
        <v>0</v>
      </c>
      <c r="I39" s="10"/>
    </row>
    <row r="40" spans="2:9" ht="18.75" x14ac:dyDescent="0.3">
      <c r="B40" s="10" t="s">
        <v>59</v>
      </c>
      <c r="C40" s="10"/>
      <c r="D40" s="10"/>
      <c r="E40" s="10"/>
      <c r="F40" s="10"/>
      <c r="G40" s="11">
        <f>(+'12.1'!AE38)+(+'12.1'!AE69)+(+'2.0'!AA17)</f>
        <v>0</v>
      </c>
      <c r="H40" s="11">
        <f>+G40+'11.4'!H40</f>
        <v>0</v>
      </c>
      <c r="I40" s="10"/>
    </row>
    <row r="41" spans="2:9" ht="18.75" x14ac:dyDescent="0.3">
      <c r="B41" s="10" t="str">
        <f>'4.4'!B44</f>
        <v>Honorariums / Honoraires</v>
      </c>
      <c r="C41" s="10"/>
      <c r="D41" s="10"/>
      <c r="E41" s="10"/>
      <c r="F41" s="10"/>
      <c r="G41" s="11">
        <f>('12.1'!AF38)+(+'12.1'!AF69)+(+'2.0'!AB17)</f>
        <v>0</v>
      </c>
      <c r="H41" s="11">
        <f>+G41+'11.4'!H41</f>
        <v>0</v>
      </c>
      <c r="I41" s="10"/>
    </row>
    <row r="42" spans="2:9" ht="18.75" x14ac:dyDescent="0.3">
      <c r="B42" s="10" t="str">
        <f>'4.4'!B45</f>
        <v>Loss of wages / Pertes de salaires</v>
      </c>
      <c r="C42" s="10"/>
      <c r="D42" s="10"/>
      <c r="E42" s="10"/>
      <c r="F42" s="10"/>
      <c r="G42" s="11">
        <f>('12.1'!AG38)+(+'12.1'!AG69)+(+'2.0'!AC17)</f>
        <v>0</v>
      </c>
      <c r="H42" s="11">
        <f>+G42+'11.4'!H42</f>
        <v>0</v>
      </c>
      <c r="I42" s="10"/>
    </row>
    <row r="43" spans="2:9" ht="36.75" customHeight="1" x14ac:dyDescent="0.3">
      <c r="B43" s="266" t="str">
        <f>'3.0'!O7</f>
        <v>Investment and Interest Expenses / Frais de placements et d'intérêts</v>
      </c>
      <c r="C43" s="266"/>
      <c r="D43" s="266"/>
      <c r="E43" s="266"/>
      <c r="F43" s="266"/>
      <c r="G43" s="11">
        <f>'3.0'!O17</f>
        <v>0</v>
      </c>
      <c r="H43" s="11">
        <f>+G43+'11.4'!H43</f>
        <v>0</v>
      </c>
      <c r="I43" s="10"/>
    </row>
    <row r="44" spans="2:9" ht="18.75" x14ac:dyDescent="0.3">
      <c r="B44" s="10" t="s">
        <v>43</v>
      </c>
      <c r="C44" s="10"/>
      <c r="D44" s="10"/>
      <c r="E44" s="10"/>
      <c r="F44" s="10"/>
      <c r="G44" s="11">
        <f>('12.1'!AK38)+(+'12.1'!AK69)+(+'2.0'!AD17)+(+'3.0'!P17)</f>
        <v>0</v>
      </c>
      <c r="H44" s="11">
        <f>+G44+'11.4'!H44</f>
        <v>0</v>
      </c>
      <c r="I44" s="10"/>
    </row>
    <row r="45" spans="2:9" ht="18.75" x14ac:dyDescent="0.3">
      <c r="B45" s="10"/>
      <c r="C45" s="10"/>
      <c r="D45" s="10"/>
      <c r="E45" s="10"/>
      <c r="F45" s="10"/>
      <c r="G45" s="12"/>
      <c r="H45" s="12"/>
      <c r="I45" s="10"/>
    </row>
    <row r="46" spans="2:9" ht="18.75" x14ac:dyDescent="0.3">
      <c r="B46" s="10"/>
      <c r="C46" s="10"/>
      <c r="D46" s="10"/>
      <c r="E46" s="10"/>
      <c r="F46" s="10"/>
      <c r="G46" s="10"/>
      <c r="H46" s="10"/>
      <c r="I46" s="10"/>
    </row>
    <row r="47" spans="2:9" ht="18.75" x14ac:dyDescent="0.3">
      <c r="B47" s="10" t="s">
        <v>95</v>
      </c>
      <c r="C47" s="10"/>
      <c r="D47" s="10"/>
      <c r="E47" s="10"/>
      <c r="F47" s="10"/>
      <c r="G47" s="13">
        <f>SUM(G23:G44)</f>
        <v>0</v>
      </c>
      <c r="H47" s="13">
        <f>SUM(H23:H44)</f>
        <v>0</v>
      </c>
      <c r="I47" s="10"/>
    </row>
    <row r="48" spans="2:9" ht="18.75" x14ac:dyDescent="0.3">
      <c r="B48" s="10"/>
      <c r="C48" s="10"/>
      <c r="D48" s="10"/>
      <c r="E48" s="10"/>
      <c r="F48" s="10"/>
      <c r="G48" s="10"/>
      <c r="H48" s="10"/>
      <c r="I48" s="10"/>
    </row>
    <row r="49" spans="1:8" ht="21.75" thickBot="1" x14ac:dyDescent="0.4">
      <c r="B49" s="9" t="s">
        <v>96</v>
      </c>
      <c r="G49" s="18">
        <f>+G17-G47</f>
        <v>0</v>
      </c>
      <c r="H49" s="18">
        <f>+H17-H47</f>
        <v>0</v>
      </c>
    </row>
    <row r="50" spans="1:8" ht="15.75" thickTop="1" x14ac:dyDescent="0.25"/>
    <row r="54" spans="1:8" ht="15.75" thickBot="1" x14ac:dyDescent="0.3">
      <c r="A54" s="2" t="s">
        <v>23</v>
      </c>
      <c r="B54" s="22"/>
      <c r="C54" s="22"/>
      <c r="D54" s="22"/>
      <c r="F54" s="22"/>
      <c r="G54" s="22"/>
      <c r="H54" s="22"/>
    </row>
    <row r="55" spans="1:8" x14ac:dyDescent="0.25">
      <c r="A55" s="2" t="s">
        <v>97</v>
      </c>
      <c r="B55" s="2" t="s">
        <v>98</v>
      </c>
      <c r="F55" s="2" t="s">
        <v>99</v>
      </c>
    </row>
  </sheetData>
  <sheetProtection algorithmName="SHA-512" hashValue="3D2VFhOgQwVDuLvO7v7ouUHC6X1uGV7z9VW1ueG2IWZUdfWPEHVDWEcNm+FbOY7xpoEW4wYroAko5Gd9uRO+Ag==" saltValue="70a4pW649hl0zzrIpu05jw==" spinCount="100000" sheet="1" objects="1" scenarios="1" formatColumns="0" formatRows="0" selectLockedCells="1"/>
  <mergeCells count="6">
    <mergeCell ref="B43:F43"/>
    <mergeCell ref="G6:G7"/>
    <mergeCell ref="H6:H7"/>
    <mergeCell ref="B26:F27"/>
    <mergeCell ref="G26:G27"/>
    <mergeCell ref="H26:H27"/>
  </mergeCells>
  <pageMargins left="0.7" right="0.7" top="0.75" bottom="0.75" header="0.3" footer="0.3"/>
  <pageSetup scale="63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84" zoomScaleNormal="84" workbookViewId="0">
      <selection activeCell="B11" sqref="B11"/>
    </sheetView>
  </sheetViews>
  <sheetFormatPr defaultColWidth="11.42578125" defaultRowHeight="15" x14ac:dyDescent="0.25"/>
  <cols>
    <col min="1" max="1" width="6.140625" customWidth="1"/>
    <col min="3" max="3" width="15.28515625" customWidth="1"/>
    <col min="4" max="4" width="43" customWidth="1"/>
    <col min="5" max="5" width="11.85546875" bestFit="1" customWidth="1"/>
    <col min="7" max="7" width="18.28515625" bestFit="1" customWidth="1"/>
    <col min="8" max="8" width="15.140625" customWidth="1"/>
    <col min="13" max="13" width="21.28515625" customWidth="1"/>
    <col min="14" max="14" width="15" customWidth="1"/>
    <col min="16" max="16" width="13.7109375" customWidth="1"/>
    <col min="17" max="17" width="13.28515625" customWidth="1"/>
    <col min="18" max="18" width="14.85546875" customWidth="1"/>
    <col min="29" max="29" width="14" customWidth="1"/>
    <col min="31" max="36" width="14.5703125" customWidth="1"/>
    <col min="38" max="38" width="29.28515625" customWidth="1"/>
  </cols>
  <sheetData>
    <row r="1" spans="1:38" ht="15.75" thickBot="1" x14ac:dyDescent="0.3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</row>
    <row r="2" spans="1:38" x14ac:dyDescent="0.25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9"/>
    </row>
    <row r="3" spans="1:38" ht="23.25" x14ac:dyDescent="0.35">
      <c r="A3" s="243" t="s">
        <v>200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5"/>
    </row>
    <row r="4" spans="1:38" ht="23.25" x14ac:dyDescent="0.35">
      <c r="A4" s="154" t="s">
        <v>20</v>
      </c>
      <c r="B4" s="155"/>
      <c r="C4" s="141">
        <f>+'12.1'!C4</f>
        <v>0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6"/>
    </row>
    <row r="5" spans="1:38" ht="23.25" x14ac:dyDescent="0.35">
      <c r="A5" s="243" t="s">
        <v>115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5"/>
    </row>
    <row r="6" spans="1:38" ht="23.25" x14ac:dyDescent="0.35">
      <c r="A6" s="183" t="s">
        <v>31</v>
      </c>
      <c r="B6" s="184"/>
      <c r="C6" s="184"/>
      <c r="D6" s="184">
        <f>+'12.1'!D6</f>
        <v>2020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5"/>
    </row>
    <row r="7" spans="1:38" ht="23.25" x14ac:dyDescent="0.35">
      <c r="A7" s="183" t="s">
        <v>72</v>
      </c>
      <c r="B7" s="157"/>
      <c r="C7" s="157"/>
      <c r="D7" s="184">
        <f>+D6</f>
        <v>2020</v>
      </c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8"/>
    </row>
    <row r="8" spans="1:38" x14ac:dyDescent="0.25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227" t="s">
        <v>142</v>
      </c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46"/>
    </row>
    <row r="9" spans="1:38" ht="89.25" customHeight="1" x14ac:dyDescent="0.25">
      <c r="A9" s="161"/>
      <c r="B9" s="144" t="s">
        <v>17</v>
      </c>
      <c r="C9" s="144" t="s">
        <v>38</v>
      </c>
      <c r="D9" s="144" t="s">
        <v>18</v>
      </c>
      <c r="E9" s="144" t="s">
        <v>39</v>
      </c>
      <c r="F9" s="144" t="s">
        <v>40</v>
      </c>
      <c r="G9" s="144" t="str">
        <f>'12.1'!G9</f>
        <v>Transfers from Other Bank Account / Transferts du Autre Compte Bancaire</v>
      </c>
      <c r="H9" s="144" t="str">
        <f>'4.1'!H8</f>
        <v xml:space="preserve">Transfers from Investments / Transferts des Investissements </v>
      </c>
      <c r="I9" s="144" t="s">
        <v>41</v>
      </c>
      <c r="J9" s="144" t="s">
        <v>35</v>
      </c>
      <c r="K9" s="144" t="s">
        <v>42</v>
      </c>
      <c r="L9" s="144" t="s">
        <v>43</v>
      </c>
      <c r="M9" s="144" t="s">
        <v>44</v>
      </c>
      <c r="N9" s="144" t="s">
        <v>45</v>
      </c>
      <c r="O9" s="144" t="s">
        <v>46</v>
      </c>
      <c r="P9" s="144" t="s">
        <v>47</v>
      </c>
      <c r="Q9" s="144" t="str">
        <f>'4.1'!Q8</f>
        <v>Conferences &amp; Training / Conférences &amp; Formation</v>
      </c>
      <c r="R9" s="144" t="str">
        <f>'4.1'!R8</f>
        <v>Conventions &amp; Collective Bargaining / Conventions &amp; Négociation Collective</v>
      </c>
      <c r="S9" s="144" t="s">
        <v>48</v>
      </c>
      <c r="T9" s="144" t="s">
        <v>49</v>
      </c>
      <c r="U9" s="144" t="s">
        <v>50</v>
      </c>
      <c r="V9" s="144" t="s">
        <v>51</v>
      </c>
      <c r="W9" s="144" t="s">
        <v>52</v>
      </c>
      <c r="X9" s="144" t="s">
        <v>53</v>
      </c>
      <c r="Y9" s="144" t="s">
        <v>54</v>
      </c>
      <c r="Z9" s="144" t="s">
        <v>55</v>
      </c>
      <c r="AA9" s="144" t="s">
        <v>56</v>
      </c>
      <c r="AB9" s="144" t="s">
        <v>36</v>
      </c>
      <c r="AC9" s="144" t="s">
        <v>57</v>
      </c>
      <c r="AD9" s="144" t="s">
        <v>58</v>
      </c>
      <c r="AE9" s="144" t="s">
        <v>59</v>
      </c>
      <c r="AF9" s="144" t="str">
        <f>'4.1'!AF8</f>
        <v xml:space="preserve">Honorariums / Honoraires </v>
      </c>
      <c r="AG9" s="144" t="str">
        <f>'4.1'!AG8</f>
        <v>Loss of Wages / Pertes de Salaires</v>
      </c>
      <c r="AH9" s="144" t="str">
        <f>'4.1'!AH8</f>
        <v>Petty Cash Transfers / Transferts Petite Caisse</v>
      </c>
      <c r="AI9" s="144" t="str">
        <f>'4.1'!AI8</f>
        <v>Investment Transfers / Transferts Investissements</v>
      </c>
      <c r="AJ9" s="144" t="str">
        <f>'12.1'!AJ9</f>
        <v>Other Bank Account Transfers / Transferts Autre Compte Bancaire</v>
      </c>
      <c r="AK9" s="144" t="s">
        <v>43</v>
      </c>
      <c r="AL9" s="162" t="s">
        <v>60</v>
      </c>
    </row>
    <row r="10" spans="1:38" x14ac:dyDescent="0.25">
      <c r="A10" s="163"/>
      <c r="B10" s="147">
        <v>44105</v>
      </c>
      <c r="C10" s="146"/>
      <c r="D10" s="146" t="s">
        <v>62</v>
      </c>
      <c r="E10" s="148">
        <f>'12.1'!E38</f>
        <v>0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64"/>
    </row>
    <row r="11" spans="1:38" x14ac:dyDescent="0.25">
      <c r="A11" s="163">
        <v>1</v>
      </c>
      <c r="B11" s="112"/>
      <c r="C11" s="103"/>
      <c r="D11" s="103"/>
      <c r="E11" s="148">
        <f t="shared" ref="E11:E35" si="0">+E10+F11-N11</f>
        <v>0</v>
      </c>
      <c r="F11" s="148">
        <f>SUM(H11:L11)</f>
        <v>0</v>
      </c>
      <c r="G11" s="148"/>
      <c r="H11" s="148"/>
      <c r="I11" s="105"/>
      <c r="J11" s="105"/>
      <c r="K11" s="105"/>
      <c r="L11" s="105"/>
      <c r="M11" s="105"/>
      <c r="N11" s="148">
        <f>SUM(O11:AK11)</f>
        <v>0</v>
      </c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29"/>
    </row>
    <row r="12" spans="1:38" x14ac:dyDescent="0.25">
      <c r="A12" s="163">
        <f>1+A11</f>
        <v>2</v>
      </c>
      <c r="B12" s="112"/>
      <c r="C12" s="103"/>
      <c r="D12" s="103"/>
      <c r="E12" s="148">
        <f t="shared" si="0"/>
        <v>0</v>
      </c>
      <c r="F12" s="148">
        <f t="shared" ref="F12:F35" si="1">SUM(H12:L12)</f>
        <v>0</v>
      </c>
      <c r="G12" s="148"/>
      <c r="H12" s="148"/>
      <c r="I12" s="105"/>
      <c r="J12" s="105"/>
      <c r="K12" s="105"/>
      <c r="L12" s="105"/>
      <c r="M12" s="105"/>
      <c r="N12" s="148">
        <f t="shared" ref="N12:N35" si="2">SUM(O12:AK12)</f>
        <v>0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29"/>
    </row>
    <row r="13" spans="1:38" x14ac:dyDescent="0.25">
      <c r="A13" s="163">
        <f t="shared" ref="A13:A37" si="3">1+A12</f>
        <v>3</v>
      </c>
      <c r="B13" s="112"/>
      <c r="C13" s="103"/>
      <c r="D13" s="103"/>
      <c r="E13" s="148">
        <f t="shared" si="0"/>
        <v>0</v>
      </c>
      <c r="F13" s="148">
        <f t="shared" si="1"/>
        <v>0</v>
      </c>
      <c r="G13" s="148"/>
      <c r="H13" s="148"/>
      <c r="I13" s="105"/>
      <c r="J13" s="105"/>
      <c r="K13" s="105"/>
      <c r="L13" s="105"/>
      <c r="M13" s="105"/>
      <c r="N13" s="148">
        <f t="shared" si="2"/>
        <v>0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29"/>
    </row>
    <row r="14" spans="1:38" x14ac:dyDescent="0.25">
      <c r="A14" s="163">
        <f t="shared" si="3"/>
        <v>4</v>
      </c>
      <c r="B14" s="112"/>
      <c r="C14" s="103"/>
      <c r="D14" s="103"/>
      <c r="E14" s="148">
        <f t="shared" si="0"/>
        <v>0</v>
      </c>
      <c r="F14" s="148">
        <f t="shared" si="1"/>
        <v>0</v>
      </c>
      <c r="G14" s="148"/>
      <c r="H14" s="148"/>
      <c r="I14" s="105"/>
      <c r="J14" s="105"/>
      <c r="K14" s="105"/>
      <c r="L14" s="105"/>
      <c r="M14" s="105"/>
      <c r="N14" s="148">
        <f t="shared" si="2"/>
        <v>0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29"/>
    </row>
    <row r="15" spans="1:38" x14ac:dyDescent="0.25">
      <c r="A15" s="163">
        <f t="shared" si="3"/>
        <v>5</v>
      </c>
      <c r="B15" s="112"/>
      <c r="C15" s="103"/>
      <c r="D15" s="103"/>
      <c r="E15" s="148">
        <f t="shared" si="0"/>
        <v>0</v>
      </c>
      <c r="F15" s="148">
        <f t="shared" si="1"/>
        <v>0</v>
      </c>
      <c r="G15" s="148"/>
      <c r="H15" s="148"/>
      <c r="I15" s="105"/>
      <c r="J15" s="105"/>
      <c r="K15" s="105"/>
      <c r="L15" s="105"/>
      <c r="M15" s="105"/>
      <c r="N15" s="148">
        <f t="shared" si="2"/>
        <v>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29"/>
    </row>
    <row r="16" spans="1:38" x14ac:dyDescent="0.25">
      <c r="A16" s="163">
        <f t="shared" si="3"/>
        <v>6</v>
      </c>
      <c r="B16" s="112"/>
      <c r="C16" s="103"/>
      <c r="D16" s="103"/>
      <c r="E16" s="148">
        <f t="shared" si="0"/>
        <v>0</v>
      </c>
      <c r="F16" s="148">
        <f t="shared" si="1"/>
        <v>0</v>
      </c>
      <c r="G16" s="148"/>
      <c r="H16" s="148"/>
      <c r="I16" s="105"/>
      <c r="J16" s="105"/>
      <c r="K16" s="105"/>
      <c r="L16" s="105"/>
      <c r="M16" s="105"/>
      <c r="N16" s="148">
        <f t="shared" si="2"/>
        <v>0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29"/>
    </row>
    <row r="17" spans="1:38" x14ac:dyDescent="0.25">
      <c r="A17" s="163">
        <f t="shared" si="3"/>
        <v>7</v>
      </c>
      <c r="B17" s="112"/>
      <c r="C17" s="103"/>
      <c r="D17" s="103"/>
      <c r="E17" s="148">
        <f t="shared" si="0"/>
        <v>0</v>
      </c>
      <c r="F17" s="148">
        <f t="shared" si="1"/>
        <v>0</v>
      </c>
      <c r="G17" s="148"/>
      <c r="H17" s="148"/>
      <c r="I17" s="105"/>
      <c r="J17" s="105"/>
      <c r="K17" s="105"/>
      <c r="L17" s="105"/>
      <c r="M17" s="105"/>
      <c r="N17" s="148">
        <f t="shared" si="2"/>
        <v>0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29"/>
    </row>
    <row r="18" spans="1:38" x14ac:dyDescent="0.25">
      <c r="A18" s="163">
        <f t="shared" si="3"/>
        <v>8</v>
      </c>
      <c r="B18" s="112"/>
      <c r="C18" s="103"/>
      <c r="D18" s="103"/>
      <c r="E18" s="148">
        <f t="shared" si="0"/>
        <v>0</v>
      </c>
      <c r="F18" s="148">
        <f t="shared" si="1"/>
        <v>0</v>
      </c>
      <c r="G18" s="148"/>
      <c r="H18" s="148"/>
      <c r="I18" s="105"/>
      <c r="J18" s="105"/>
      <c r="K18" s="105"/>
      <c r="L18" s="105"/>
      <c r="M18" s="105"/>
      <c r="N18" s="148">
        <f t="shared" si="2"/>
        <v>0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29"/>
    </row>
    <row r="19" spans="1:38" x14ac:dyDescent="0.25">
      <c r="A19" s="163">
        <f t="shared" si="3"/>
        <v>9</v>
      </c>
      <c r="B19" s="112"/>
      <c r="C19" s="103"/>
      <c r="D19" s="103"/>
      <c r="E19" s="148">
        <f t="shared" si="0"/>
        <v>0</v>
      </c>
      <c r="F19" s="148">
        <f t="shared" si="1"/>
        <v>0</v>
      </c>
      <c r="G19" s="148"/>
      <c r="H19" s="148"/>
      <c r="I19" s="105"/>
      <c r="J19" s="105"/>
      <c r="K19" s="105"/>
      <c r="L19" s="105"/>
      <c r="M19" s="105"/>
      <c r="N19" s="148">
        <f t="shared" si="2"/>
        <v>0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29"/>
    </row>
    <row r="20" spans="1:38" x14ac:dyDescent="0.25">
      <c r="A20" s="163">
        <f t="shared" si="3"/>
        <v>10</v>
      </c>
      <c r="B20" s="112"/>
      <c r="C20" s="103"/>
      <c r="D20" s="103"/>
      <c r="E20" s="148">
        <f t="shared" si="0"/>
        <v>0</v>
      </c>
      <c r="F20" s="148">
        <f t="shared" si="1"/>
        <v>0</v>
      </c>
      <c r="G20" s="148"/>
      <c r="H20" s="148"/>
      <c r="I20" s="105"/>
      <c r="J20" s="105"/>
      <c r="K20" s="105"/>
      <c r="L20" s="105"/>
      <c r="M20" s="105"/>
      <c r="N20" s="148">
        <f t="shared" si="2"/>
        <v>0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29"/>
    </row>
    <row r="21" spans="1:38" x14ac:dyDescent="0.25">
      <c r="A21" s="163">
        <f t="shared" si="3"/>
        <v>11</v>
      </c>
      <c r="B21" s="112"/>
      <c r="C21" s="103"/>
      <c r="D21" s="103"/>
      <c r="E21" s="148">
        <f t="shared" si="0"/>
        <v>0</v>
      </c>
      <c r="F21" s="148">
        <f t="shared" si="1"/>
        <v>0</v>
      </c>
      <c r="G21" s="148"/>
      <c r="H21" s="148"/>
      <c r="I21" s="105"/>
      <c r="J21" s="105"/>
      <c r="K21" s="105"/>
      <c r="L21" s="105"/>
      <c r="M21" s="105"/>
      <c r="N21" s="148">
        <f t="shared" si="2"/>
        <v>0</v>
      </c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29"/>
    </row>
    <row r="22" spans="1:38" x14ac:dyDescent="0.25">
      <c r="A22" s="163">
        <f t="shared" si="3"/>
        <v>12</v>
      </c>
      <c r="B22" s="112"/>
      <c r="C22" s="103"/>
      <c r="D22" s="103"/>
      <c r="E22" s="148">
        <f t="shared" si="0"/>
        <v>0</v>
      </c>
      <c r="F22" s="148">
        <f t="shared" si="1"/>
        <v>0</v>
      </c>
      <c r="G22" s="148"/>
      <c r="H22" s="148"/>
      <c r="I22" s="105"/>
      <c r="J22" s="105"/>
      <c r="K22" s="105"/>
      <c r="L22" s="105"/>
      <c r="M22" s="105"/>
      <c r="N22" s="148">
        <f t="shared" si="2"/>
        <v>0</v>
      </c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29"/>
    </row>
    <row r="23" spans="1:38" x14ac:dyDescent="0.25">
      <c r="A23" s="163">
        <f t="shared" si="3"/>
        <v>13</v>
      </c>
      <c r="B23" s="112"/>
      <c r="C23" s="103"/>
      <c r="D23" s="103"/>
      <c r="E23" s="148">
        <f t="shared" si="0"/>
        <v>0</v>
      </c>
      <c r="F23" s="148">
        <f t="shared" si="1"/>
        <v>0</v>
      </c>
      <c r="G23" s="148"/>
      <c r="H23" s="148"/>
      <c r="I23" s="105"/>
      <c r="J23" s="105"/>
      <c r="K23" s="105"/>
      <c r="L23" s="105"/>
      <c r="M23" s="105"/>
      <c r="N23" s="148">
        <f t="shared" si="2"/>
        <v>0</v>
      </c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29"/>
    </row>
    <row r="24" spans="1:38" x14ac:dyDescent="0.25">
      <c r="A24" s="163">
        <f t="shared" si="3"/>
        <v>14</v>
      </c>
      <c r="B24" s="112"/>
      <c r="C24" s="103"/>
      <c r="D24" s="103"/>
      <c r="E24" s="148">
        <f t="shared" si="0"/>
        <v>0</v>
      </c>
      <c r="F24" s="148">
        <f t="shared" si="1"/>
        <v>0</v>
      </c>
      <c r="G24" s="148"/>
      <c r="H24" s="148"/>
      <c r="I24" s="105"/>
      <c r="J24" s="105"/>
      <c r="K24" s="105"/>
      <c r="L24" s="105"/>
      <c r="M24" s="105"/>
      <c r="N24" s="148">
        <f t="shared" si="2"/>
        <v>0</v>
      </c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29"/>
    </row>
    <row r="25" spans="1:38" x14ac:dyDescent="0.25">
      <c r="A25" s="163">
        <f t="shared" si="3"/>
        <v>15</v>
      </c>
      <c r="B25" s="112"/>
      <c r="C25" s="103"/>
      <c r="D25" s="103"/>
      <c r="E25" s="148">
        <f t="shared" si="0"/>
        <v>0</v>
      </c>
      <c r="F25" s="148">
        <f t="shared" si="1"/>
        <v>0</v>
      </c>
      <c r="G25" s="148"/>
      <c r="H25" s="148"/>
      <c r="I25" s="105"/>
      <c r="J25" s="105"/>
      <c r="K25" s="105"/>
      <c r="L25" s="105"/>
      <c r="M25" s="105"/>
      <c r="N25" s="148">
        <f t="shared" si="2"/>
        <v>0</v>
      </c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29"/>
    </row>
    <row r="26" spans="1:38" x14ac:dyDescent="0.25">
      <c r="A26" s="163">
        <f t="shared" si="3"/>
        <v>16</v>
      </c>
      <c r="B26" s="112"/>
      <c r="C26" s="103"/>
      <c r="D26" s="103"/>
      <c r="E26" s="148">
        <f t="shared" si="0"/>
        <v>0</v>
      </c>
      <c r="F26" s="148">
        <f t="shared" si="1"/>
        <v>0</v>
      </c>
      <c r="G26" s="148"/>
      <c r="H26" s="148"/>
      <c r="I26" s="105"/>
      <c r="J26" s="105"/>
      <c r="K26" s="105"/>
      <c r="L26" s="105"/>
      <c r="M26" s="105"/>
      <c r="N26" s="148">
        <f t="shared" si="2"/>
        <v>0</v>
      </c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29"/>
    </row>
    <row r="27" spans="1:38" x14ac:dyDescent="0.25">
      <c r="A27" s="163">
        <f t="shared" si="3"/>
        <v>17</v>
      </c>
      <c r="B27" s="112"/>
      <c r="C27" s="103"/>
      <c r="D27" s="121"/>
      <c r="E27" s="148">
        <f t="shared" si="0"/>
        <v>0</v>
      </c>
      <c r="F27" s="148">
        <f t="shared" si="1"/>
        <v>0</v>
      </c>
      <c r="G27" s="148"/>
      <c r="H27" s="148"/>
      <c r="I27" s="105"/>
      <c r="J27" s="105"/>
      <c r="K27" s="105"/>
      <c r="L27" s="105"/>
      <c r="M27" s="105"/>
      <c r="N27" s="148">
        <f t="shared" si="2"/>
        <v>0</v>
      </c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29"/>
    </row>
    <row r="28" spans="1:38" x14ac:dyDescent="0.25">
      <c r="A28" s="163">
        <f t="shared" si="3"/>
        <v>18</v>
      </c>
      <c r="B28" s="103"/>
      <c r="C28" s="103"/>
      <c r="D28" s="103"/>
      <c r="E28" s="148">
        <f t="shared" si="0"/>
        <v>0</v>
      </c>
      <c r="F28" s="148">
        <f t="shared" si="1"/>
        <v>0</v>
      </c>
      <c r="G28" s="148"/>
      <c r="H28" s="148"/>
      <c r="I28" s="105"/>
      <c r="J28" s="105"/>
      <c r="K28" s="105"/>
      <c r="L28" s="105"/>
      <c r="M28" s="105"/>
      <c r="N28" s="148">
        <f t="shared" si="2"/>
        <v>0</v>
      </c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29"/>
    </row>
    <row r="29" spans="1:38" x14ac:dyDescent="0.25">
      <c r="A29" s="163">
        <f t="shared" si="3"/>
        <v>19</v>
      </c>
      <c r="B29" s="112"/>
      <c r="C29" s="103"/>
      <c r="D29" s="103"/>
      <c r="E29" s="148">
        <f t="shared" si="0"/>
        <v>0</v>
      </c>
      <c r="F29" s="148">
        <f t="shared" si="1"/>
        <v>0</v>
      </c>
      <c r="G29" s="148"/>
      <c r="H29" s="148"/>
      <c r="I29" s="105"/>
      <c r="J29" s="105"/>
      <c r="K29" s="105"/>
      <c r="L29" s="105"/>
      <c r="M29" s="105"/>
      <c r="N29" s="148">
        <f t="shared" si="2"/>
        <v>0</v>
      </c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29"/>
    </row>
    <row r="30" spans="1:38" x14ac:dyDescent="0.25">
      <c r="A30" s="163">
        <f t="shared" si="3"/>
        <v>20</v>
      </c>
      <c r="B30" s="112"/>
      <c r="C30" s="103"/>
      <c r="D30" s="103"/>
      <c r="E30" s="148">
        <f t="shared" si="0"/>
        <v>0</v>
      </c>
      <c r="F30" s="148">
        <f t="shared" si="1"/>
        <v>0</v>
      </c>
      <c r="G30" s="148"/>
      <c r="H30" s="148"/>
      <c r="I30" s="105"/>
      <c r="J30" s="105"/>
      <c r="K30" s="105"/>
      <c r="L30" s="105"/>
      <c r="M30" s="105"/>
      <c r="N30" s="148">
        <f t="shared" si="2"/>
        <v>0</v>
      </c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29"/>
    </row>
    <row r="31" spans="1:38" x14ac:dyDescent="0.25">
      <c r="A31" s="163">
        <f t="shared" si="3"/>
        <v>21</v>
      </c>
      <c r="B31" s="112"/>
      <c r="C31" s="103"/>
      <c r="D31" s="103"/>
      <c r="E31" s="148">
        <f t="shared" si="0"/>
        <v>0</v>
      </c>
      <c r="F31" s="148">
        <f t="shared" si="1"/>
        <v>0</v>
      </c>
      <c r="G31" s="148"/>
      <c r="H31" s="148"/>
      <c r="I31" s="105"/>
      <c r="J31" s="105"/>
      <c r="K31" s="105"/>
      <c r="L31" s="105"/>
      <c r="M31" s="105"/>
      <c r="N31" s="148">
        <f t="shared" si="2"/>
        <v>0</v>
      </c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29"/>
    </row>
    <row r="32" spans="1:38" x14ac:dyDescent="0.25">
      <c r="A32" s="163">
        <f t="shared" si="3"/>
        <v>22</v>
      </c>
      <c r="B32" s="112"/>
      <c r="C32" s="103"/>
      <c r="D32" s="103"/>
      <c r="E32" s="148">
        <f t="shared" si="0"/>
        <v>0</v>
      </c>
      <c r="F32" s="148">
        <f t="shared" si="1"/>
        <v>0</v>
      </c>
      <c r="G32" s="148"/>
      <c r="H32" s="148"/>
      <c r="I32" s="105"/>
      <c r="J32" s="105"/>
      <c r="K32" s="105"/>
      <c r="L32" s="105"/>
      <c r="M32" s="105"/>
      <c r="N32" s="148">
        <f t="shared" si="2"/>
        <v>0</v>
      </c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29"/>
    </row>
    <row r="33" spans="1:38" x14ac:dyDescent="0.25">
      <c r="A33" s="163">
        <f t="shared" si="3"/>
        <v>23</v>
      </c>
      <c r="B33" s="112"/>
      <c r="C33" s="103"/>
      <c r="D33" s="103"/>
      <c r="E33" s="148">
        <f t="shared" si="0"/>
        <v>0</v>
      </c>
      <c r="F33" s="148">
        <f t="shared" si="1"/>
        <v>0</v>
      </c>
      <c r="G33" s="148"/>
      <c r="H33" s="148"/>
      <c r="I33" s="105"/>
      <c r="J33" s="105"/>
      <c r="K33" s="105"/>
      <c r="L33" s="105"/>
      <c r="M33" s="105"/>
      <c r="N33" s="148">
        <f t="shared" si="2"/>
        <v>0</v>
      </c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29"/>
    </row>
    <row r="34" spans="1:38" x14ac:dyDescent="0.25">
      <c r="A34" s="163">
        <f t="shared" si="3"/>
        <v>24</v>
      </c>
      <c r="B34" s="112"/>
      <c r="C34" s="103"/>
      <c r="D34" s="103"/>
      <c r="E34" s="148">
        <f t="shared" si="0"/>
        <v>0</v>
      </c>
      <c r="F34" s="148">
        <f>SUM(H34:L34)</f>
        <v>0</v>
      </c>
      <c r="G34" s="148"/>
      <c r="H34" s="148"/>
      <c r="I34" s="105"/>
      <c r="J34" s="105"/>
      <c r="K34" s="105"/>
      <c r="L34" s="105"/>
      <c r="M34" s="105"/>
      <c r="N34" s="148">
        <f t="shared" si="2"/>
        <v>0</v>
      </c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29"/>
    </row>
    <row r="35" spans="1:38" x14ac:dyDescent="0.25">
      <c r="A35" s="163">
        <f t="shared" si="3"/>
        <v>25</v>
      </c>
      <c r="B35" s="112"/>
      <c r="C35" s="103"/>
      <c r="D35" s="103"/>
      <c r="E35" s="148">
        <f t="shared" si="0"/>
        <v>0</v>
      </c>
      <c r="F35" s="148">
        <f t="shared" si="1"/>
        <v>0</v>
      </c>
      <c r="G35" s="148"/>
      <c r="H35" s="148"/>
      <c r="I35" s="105"/>
      <c r="J35" s="105"/>
      <c r="K35" s="105"/>
      <c r="L35" s="105"/>
      <c r="M35" s="105"/>
      <c r="N35" s="148">
        <f t="shared" si="2"/>
        <v>0</v>
      </c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29"/>
    </row>
    <row r="36" spans="1:38" ht="32.25" customHeight="1" x14ac:dyDescent="0.25">
      <c r="A36" s="165">
        <f t="shared" si="3"/>
        <v>26</v>
      </c>
      <c r="B36" s="271" t="str">
        <f>'12.1'!B36:D36</f>
        <v>Month - Total Transfers from Other Bank Account / Total des Transferts provenant du Autre Compte Bancaire pour le Mois</v>
      </c>
      <c r="C36" s="272"/>
      <c r="D36" s="273"/>
      <c r="E36" s="166">
        <f>F36</f>
        <v>0</v>
      </c>
      <c r="F36" s="166">
        <f>G36</f>
        <v>0</v>
      </c>
      <c r="G36" s="166">
        <f>AJ69</f>
        <v>0</v>
      </c>
      <c r="H36" s="166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64"/>
    </row>
    <row r="37" spans="1:38" ht="30" customHeight="1" x14ac:dyDescent="0.25">
      <c r="A37" s="165">
        <f t="shared" si="3"/>
        <v>27</v>
      </c>
      <c r="B37" s="271" t="str">
        <f>'4.1'!B36:D36</f>
        <v>Month - Total Transfers from Investment / Total des Transferts provenant des Investissements pour le Mois</v>
      </c>
      <c r="C37" s="272"/>
      <c r="D37" s="273"/>
      <c r="E37" s="166">
        <f>F37</f>
        <v>0</v>
      </c>
      <c r="F37" s="166">
        <f>H37</f>
        <v>0</v>
      </c>
      <c r="G37" s="166"/>
      <c r="H37" s="166">
        <f>'3.0'!M18</f>
        <v>0</v>
      </c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64"/>
    </row>
    <row r="38" spans="1:38" ht="15.75" thickBot="1" x14ac:dyDescent="0.3">
      <c r="A38" s="229" t="s">
        <v>0</v>
      </c>
      <c r="B38" s="230"/>
      <c r="C38" s="230"/>
      <c r="D38" s="231"/>
      <c r="E38" s="179">
        <f>+E35+F36+F37</f>
        <v>0</v>
      </c>
      <c r="F38" s="180">
        <f t="shared" ref="F38:AK38" si="4">SUM(F11:F37)</f>
        <v>0</v>
      </c>
      <c r="G38" s="180">
        <f t="shared" si="4"/>
        <v>0</v>
      </c>
      <c r="H38" s="180">
        <f t="shared" si="4"/>
        <v>0</v>
      </c>
      <c r="I38" s="180">
        <f t="shared" si="4"/>
        <v>0</v>
      </c>
      <c r="J38" s="180">
        <f t="shared" si="4"/>
        <v>0</v>
      </c>
      <c r="K38" s="180">
        <f>SUM(K11:K37)</f>
        <v>0</v>
      </c>
      <c r="L38" s="180">
        <f t="shared" si="4"/>
        <v>0</v>
      </c>
      <c r="M38" s="180"/>
      <c r="N38" s="180">
        <f>SUM(N11:N37)</f>
        <v>0</v>
      </c>
      <c r="O38" s="180">
        <f t="shared" si="4"/>
        <v>0</v>
      </c>
      <c r="P38" s="180">
        <f>SUM(P11:P37)</f>
        <v>0</v>
      </c>
      <c r="Q38" s="180">
        <f t="shared" si="4"/>
        <v>0</v>
      </c>
      <c r="R38" s="180">
        <f t="shared" si="4"/>
        <v>0</v>
      </c>
      <c r="S38" s="180">
        <f t="shared" si="4"/>
        <v>0</v>
      </c>
      <c r="T38" s="180">
        <f t="shared" si="4"/>
        <v>0</v>
      </c>
      <c r="U38" s="180">
        <f t="shared" si="4"/>
        <v>0</v>
      </c>
      <c r="V38" s="180">
        <f t="shared" si="4"/>
        <v>0</v>
      </c>
      <c r="W38" s="180">
        <f t="shared" si="4"/>
        <v>0</v>
      </c>
      <c r="X38" s="180">
        <f t="shared" si="4"/>
        <v>0</v>
      </c>
      <c r="Y38" s="180">
        <f t="shared" si="4"/>
        <v>0</v>
      </c>
      <c r="Z38" s="180">
        <f t="shared" si="4"/>
        <v>0</v>
      </c>
      <c r="AA38" s="180">
        <f t="shared" si="4"/>
        <v>0</v>
      </c>
      <c r="AB38" s="180">
        <f t="shared" si="4"/>
        <v>0</v>
      </c>
      <c r="AC38" s="180">
        <f t="shared" si="4"/>
        <v>0</v>
      </c>
      <c r="AD38" s="180">
        <f t="shared" si="4"/>
        <v>0</v>
      </c>
      <c r="AE38" s="180">
        <f t="shared" si="4"/>
        <v>0</v>
      </c>
      <c r="AF38" s="180">
        <f t="shared" si="4"/>
        <v>0</v>
      </c>
      <c r="AG38" s="180">
        <f t="shared" si="4"/>
        <v>0</v>
      </c>
      <c r="AH38" s="180">
        <f t="shared" si="4"/>
        <v>0</v>
      </c>
      <c r="AI38" s="180">
        <f t="shared" si="4"/>
        <v>0</v>
      </c>
      <c r="AJ38" s="180">
        <f t="shared" si="4"/>
        <v>0</v>
      </c>
      <c r="AK38" s="180">
        <f t="shared" si="4"/>
        <v>0</v>
      </c>
      <c r="AL38" s="181"/>
    </row>
    <row r="39" spans="1:38" x14ac:dyDescent="0.2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</row>
    <row r="40" spans="1:38" x14ac:dyDescent="0.25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</row>
    <row r="41" spans="1:38" x14ac:dyDescent="0.25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</row>
    <row r="42" spans="1:38" ht="15.75" thickBot="1" x14ac:dyDescent="0.3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</row>
    <row r="43" spans="1:38" x14ac:dyDescent="0.25">
      <c r="A43" s="215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7"/>
    </row>
    <row r="44" spans="1:38" ht="23.25" x14ac:dyDescent="0.35">
      <c r="A44" s="250" t="s">
        <v>200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2"/>
    </row>
    <row r="45" spans="1:38" ht="23.25" x14ac:dyDescent="0.35">
      <c r="A45" s="191" t="s">
        <v>20</v>
      </c>
      <c r="B45" s="190"/>
      <c r="C45" s="192">
        <f>+'12.1'!C45</f>
        <v>0</v>
      </c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3"/>
    </row>
    <row r="46" spans="1:38" ht="23.25" x14ac:dyDescent="0.35">
      <c r="A46" s="250" t="str">
        <f>'4.1'!A45:AL45</f>
        <v>OTHER BANK ACCOUNT / AUTRE COMPTE BANCAIRE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2"/>
    </row>
    <row r="47" spans="1:38" ht="23.25" x14ac:dyDescent="0.35">
      <c r="A47" s="194" t="s">
        <v>31</v>
      </c>
      <c r="B47" s="195"/>
      <c r="C47" s="195"/>
      <c r="D47" s="195">
        <f>+'12.1'!D47</f>
        <v>2020</v>
      </c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6"/>
    </row>
    <row r="48" spans="1:38" ht="23.25" x14ac:dyDescent="0.35">
      <c r="A48" s="194" t="s">
        <v>72</v>
      </c>
      <c r="B48" s="197"/>
      <c r="C48" s="197"/>
      <c r="D48" s="195">
        <f>+D47</f>
        <v>2020</v>
      </c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8"/>
    </row>
    <row r="49" spans="1:38" x14ac:dyDescent="0.25">
      <c r="A49" s="199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38" t="s">
        <v>173</v>
      </c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9"/>
    </row>
    <row r="50" spans="1:38" ht="105" x14ac:dyDescent="0.25">
      <c r="A50" s="201"/>
      <c r="B50" s="202" t="s">
        <v>17</v>
      </c>
      <c r="C50" s="202" t="s">
        <v>38</v>
      </c>
      <c r="D50" s="202" t="s">
        <v>18</v>
      </c>
      <c r="E50" s="202" t="s">
        <v>39</v>
      </c>
      <c r="F50" s="202" t="s">
        <v>40</v>
      </c>
      <c r="G50" s="202" t="str">
        <f>'12.1'!G50</f>
        <v>Transfers from General Bank Account / Transferts du Compte Bancaire Général</v>
      </c>
      <c r="H50" s="202" t="str">
        <f>H9</f>
        <v xml:space="preserve">Transfers from Investments / Transferts des Investissements </v>
      </c>
      <c r="I50" s="202" t="s">
        <v>41</v>
      </c>
      <c r="J50" s="202" t="s">
        <v>35</v>
      </c>
      <c r="K50" s="202" t="s">
        <v>42</v>
      </c>
      <c r="L50" s="202" t="s">
        <v>43</v>
      </c>
      <c r="M50" s="202" t="s">
        <v>44</v>
      </c>
      <c r="N50" s="202" t="s">
        <v>45</v>
      </c>
      <c r="O50" s="202" t="s">
        <v>46</v>
      </c>
      <c r="P50" s="202" t="s">
        <v>47</v>
      </c>
      <c r="Q50" s="202" t="str">
        <f>'4.1'!Q49</f>
        <v>Conferences &amp; Training / Conférences &amp; Formation</v>
      </c>
      <c r="R50" s="202" t="str">
        <f>'4.1'!R49</f>
        <v>Conventions &amp; Collective Bargaining / Conventions &amp; Négociation Collective</v>
      </c>
      <c r="S50" s="202" t="s">
        <v>48</v>
      </c>
      <c r="T50" s="202" t="s">
        <v>49</v>
      </c>
      <c r="U50" s="202" t="s">
        <v>50</v>
      </c>
      <c r="V50" s="202" t="s">
        <v>51</v>
      </c>
      <c r="W50" s="202" t="s">
        <v>52</v>
      </c>
      <c r="X50" s="202" t="s">
        <v>53</v>
      </c>
      <c r="Y50" s="202" t="s">
        <v>54</v>
      </c>
      <c r="Z50" s="202" t="s">
        <v>55</v>
      </c>
      <c r="AA50" s="202" t="s">
        <v>56</v>
      </c>
      <c r="AB50" s="202" t="s">
        <v>36</v>
      </c>
      <c r="AC50" s="202" t="s">
        <v>57</v>
      </c>
      <c r="AD50" s="202" t="s">
        <v>58</v>
      </c>
      <c r="AE50" s="202" t="s">
        <v>59</v>
      </c>
      <c r="AF50" s="202" t="str">
        <f>'4.1'!AF49</f>
        <v xml:space="preserve">Honorariums / Honoraires </v>
      </c>
      <c r="AG50" s="202" t="str">
        <f>'4.1'!AG49</f>
        <v>Loss of Wages / Pertes de Salaires</v>
      </c>
      <c r="AH50" s="202" t="str">
        <f>'4.1'!AH49</f>
        <v>Petty Cash Transfers / Transferts Petite Caisse</v>
      </c>
      <c r="AI50" s="202" t="str">
        <f>'4.1'!AI8</f>
        <v>Investment Transfers / Transferts Investissements</v>
      </c>
      <c r="AJ50" s="202" t="str">
        <f>'12.1'!AJ50</f>
        <v>Transfers to General Bank Account / Transferts au Compte Bancaire Général</v>
      </c>
      <c r="AK50" s="202" t="s">
        <v>43</v>
      </c>
      <c r="AL50" s="203" t="s">
        <v>60</v>
      </c>
    </row>
    <row r="51" spans="1:38" x14ac:dyDescent="0.25">
      <c r="A51" s="204"/>
      <c r="B51" s="205">
        <v>43739</v>
      </c>
      <c r="C51" s="206"/>
      <c r="D51" s="206" t="s">
        <v>62</v>
      </c>
      <c r="E51" s="208">
        <f>'12.1'!E69</f>
        <v>0</v>
      </c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12"/>
    </row>
    <row r="52" spans="1:38" x14ac:dyDescent="0.25">
      <c r="A52" s="204">
        <v>1</v>
      </c>
      <c r="B52" s="112"/>
      <c r="C52" s="103"/>
      <c r="D52" s="103"/>
      <c r="E52" s="208">
        <f t="shared" ref="E52:E66" si="5">+E51+F52-N52</f>
        <v>0</v>
      </c>
      <c r="F52" s="208">
        <f>SUM(H52:L52)</f>
        <v>0</v>
      </c>
      <c r="G52" s="208"/>
      <c r="H52" s="208"/>
      <c r="I52" s="105"/>
      <c r="J52" s="105"/>
      <c r="K52" s="105"/>
      <c r="L52" s="105"/>
      <c r="M52" s="105"/>
      <c r="N52" s="208">
        <f>SUM(O52:AK52)</f>
        <v>0</v>
      </c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29"/>
    </row>
    <row r="53" spans="1:38" x14ac:dyDescent="0.25">
      <c r="A53" s="204">
        <f>1+A52</f>
        <v>2</v>
      </c>
      <c r="B53" s="112"/>
      <c r="C53" s="103"/>
      <c r="D53" s="103"/>
      <c r="E53" s="208">
        <f t="shared" si="5"/>
        <v>0</v>
      </c>
      <c r="F53" s="208">
        <f t="shared" ref="F53:F66" si="6">SUM(H53:L53)</f>
        <v>0</v>
      </c>
      <c r="G53" s="208"/>
      <c r="H53" s="208"/>
      <c r="I53" s="105"/>
      <c r="J53" s="105"/>
      <c r="K53" s="105"/>
      <c r="L53" s="105"/>
      <c r="M53" s="105"/>
      <c r="N53" s="208">
        <f t="shared" ref="N53:N66" si="7">SUM(O53:AK53)</f>
        <v>0</v>
      </c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29"/>
    </row>
    <row r="54" spans="1:38" x14ac:dyDescent="0.25">
      <c r="A54" s="204">
        <f t="shared" ref="A54:A68" si="8">1+A53</f>
        <v>3</v>
      </c>
      <c r="B54" s="112"/>
      <c r="C54" s="103"/>
      <c r="D54" s="103"/>
      <c r="E54" s="208">
        <f t="shared" si="5"/>
        <v>0</v>
      </c>
      <c r="F54" s="208">
        <f t="shared" si="6"/>
        <v>0</v>
      </c>
      <c r="G54" s="208"/>
      <c r="H54" s="208"/>
      <c r="I54" s="105"/>
      <c r="J54" s="105"/>
      <c r="K54" s="105"/>
      <c r="L54" s="105"/>
      <c r="M54" s="105"/>
      <c r="N54" s="208">
        <f t="shared" si="7"/>
        <v>0</v>
      </c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29"/>
    </row>
    <row r="55" spans="1:38" x14ac:dyDescent="0.25">
      <c r="A55" s="204">
        <f t="shared" si="8"/>
        <v>4</v>
      </c>
      <c r="B55" s="112"/>
      <c r="C55" s="103"/>
      <c r="D55" s="103"/>
      <c r="E55" s="208">
        <f t="shared" si="5"/>
        <v>0</v>
      </c>
      <c r="F55" s="208">
        <f t="shared" si="6"/>
        <v>0</v>
      </c>
      <c r="G55" s="208"/>
      <c r="H55" s="208"/>
      <c r="I55" s="105"/>
      <c r="J55" s="105"/>
      <c r="K55" s="105"/>
      <c r="L55" s="105"/>
      <c r="M55" s="105"/>
      <c r="N55" s="208">
        <f t="shared" si="7"/>
        <v>0</v>
      </c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29"/>
    </row>
    <row r="56" spans="1:38" x14ac:dyDescent="0.25">
      <c r="A56" s="204">
        <f t="shared" si="8"/>
        <v>5</v>
      </c>
      <c r="B56" s="112"/>
      <c r="C56" s="103"/>
      <c r="D56" s="103"/>
      <c r="E56" s="208">
        <f t="shared" si="5"/>
        <v>0</v>
      </c>
      <c r="F56" s="208">
        <f t="shared" si="6"/>
        <v>0</v>
      </c>
      <c r="G56" s="208"/>
      <c r="H56" s="208"/>
      <c r="I56" s="105"/>
      <c r="J56" s="105"/>
      <c r="K56" s="105"/>
      <c r="L56" s="105"/>
      <c r="M56" s="105"/>
      <c r="N56" s="208">
        <f t="shared" si="7"/>
        <v>0</v>
      </c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29"/>
    </row>
    <row r="57" spans="1:38" x14ac:dyDescent="0.25">
      <c r="A57" s="204">
        <f t="shared" si="8"/>
        <v>6</v>
      </c>
      <c r="B57" s="112"/>
      <c r="C57" s="103"/>
      <c r="D57" s="103"/>
      <c r="E57" s="208">
        <f t="shared" si="5"/>
        <v>0</v>
      </c>
      <c r="F57" s="208">
        <f t="shared" si="6"/>
        <v>0</v>
      </c>
      <c r="G57" s="208"/>
      <c r="H57" s="208"/>
      <c r="I57" s="105"/>
      <c r="J57" s="105"/>
      <c r="K57" s="105"/>
      <c r="L57" s="105"/>
      <c r="M57" s="105"/>
      <c r="N57" s="208">
        <f t="shared" si="7"/>
        <v>0</v>
      </c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29"/>
    </row>
    <row r="58" spans="1:38" x14ac:dyDescent="0.25">
      <c r="A58" s="204">
        <f t="shared" si="8"/>
        <v>7</v>
      </c>
      <c r="B58" s="112"/>
      <c r="C58" s="103"/>
      <c r="D58" s="103"/>
      <c r="E58" s="208">
        <f t="shared" si="5"/>
        <v>0</v>
      </c>
      <c r="F58" s="208">
        <f t="shared" si="6"/>
        <v>0</v>
      </c>
      <c r="G58" s="208"/>
      <c r="H58" s="208"/>
      <c r="I58" s="105"/>
      <c r="J58" s="105"/>
      <c r="K58" s="105"/>
      <c r="L58" s="105"/>
      <c r="M58" s="105"/>
      <c r="N58" s="208">
        <f t="shared" si="7"/>
        <v>0</v>
      </c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29"/>
    </row>
    <row r="59" spans="1:38" x14ac:dyDescent="0.25">
      <c r="A59" s="204">
        <f t="shared" si="8"/>
        <v>8</v>
      </c>
      <c r="B59" s="112"/>
      <c r="C59" s="103"/>
      <c r="D59" s="103"/>
      <c r="E59" s="208">
        <f t="shared" si="5"/>
        <v>0</v>
      </c>
      <c r="F59" s="208">
        <f t="shared" si="6"/>
        <v>0</v>
      </c>
      <c r="G59" s="208"/>
      <c r="H59" s="208"/>
      <c r="I59" s="105"/>
      <c r="J59" s="105"/>
      <c r="K59" s="105"/>
      <c r="L59" s="105"/>
      <c r="M59" s="105"/>
      <c r="N59" s="208">
        <f t="shared" si="7"/>
        <v>0</v>
      </c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29"/>
    </row>
    <row r="60" spans="1:38" x14ac:dyDescent="0.25">
      <c r="A60" s="204">
        <f t="shared" si="8"/>
        <v>9</v>
      </c>
      <c r="B60" s="112"/>
      <c r="C60" s="103"/>
      <c r="D60" s="103"/>
      <c r="E60" s="208">
        <f t="shared" si="5"/>
        <v>0</v>
      </c>
      <c r="F60" s="208">
        <f t="shared" si="6"/>
        <v>0</v>
      </c>
      <c r="G60" s="208"/>
      <c r="H60" s="208"/>
      <c r="I60" s="105"/>
      <c r="J60" s="105"/>
      <c r="K60" s="105"/>
      <c r="L60" s="105"/>
      <c r="M60" s="105"/>
      <c r="N60" s="208">
        <f t="shared" si="7"/>
        <v>0</v>
      </c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29"/>
    </row>
    <row r="61" spans="1:38" x14ac:dyDescent="0.25">
      <c r="A61" s="204">
        <f t="shared" si="8"/>
        <v>10</v>
      </c>
      <c r="B61" s="112"/>
      <c r="C61" s="103"/>
      <c r="D61" s="103"/>
      <c r="E61" s="208">
        <f t="shared" si="5"/>
        <v>0</v>
      </c>
      <c r="F61" s="208">
        <f t="shared" si="6"/>
        <v>0</v>
      </c>
      <c r="G61" s="208"/>
      <c r="H61" s="208"/>
      <c r="I61" s="105"/>
      <c r="J61" s="105"/>
      <c r="K61" s="105"/>
      <c r="L61" s="105"/>
      <c r="M61" s="105"/>
      <c r="N61" s="208">
        <f t="shared" si="7"/>
        <v>0</v>
      </c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29"/>
    </row>
    <row r="62" spans="1:38" x14ac:dyDescent="0.25">
      <c r="A62" s="204">
        <f t="shared" si="8"/>
        <v>11</v>
      </c>
      <c r="B62" s="112"/>
      <c r="C62" s="103"/>
      <c r="D62" s="103"/>
      <c r="E62" s="208">
        <f t="shared" si="5"/>
        <v>0</v>
      </c>
      <c r="F62" s="208">
        <f t="shared" si="6"/>
        <v>0</v>
      </c>
      <c r="G62" s="208"/>
      <c r="H62" s="208"/>
      <c r="I62" s="105"/>
      <c r="J62" s="105"/>
      <c r="K62" s="105"/>
      <c r="L62" s="105"/>
      <c r="M62" s="105"/>
      <c r="N62" s="208">
        <f t="shared" si="7"/>
        <v>0</v>
      </c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29"/>
    </row>
    <row r="63" spans="1:38" x14ac:dyDescent="0.25">
      <c r="A63" s="204">
        <f t="shared" si="8"/>
        <v>12</v>
      </c>
      <c r="B63" s="112"/>
      <c r="C63" s="103"/>
      <c r="D63" s="103"/>
      <c r="E63" s="208">
        <f t="shared" si="5"/>
        <v>0</v>
      </c>
      <c r="F63" s="208">
        <f t="shared" si="6"/>
        <v>0</v>
      </c>
      <c r="G63" s="208"/>
      <c r="H63" s="208"/>
      <c r="I63" s="105"/>
      <c r="J63" s="105"/>
      <c r="K63" s="105"/>
      <c r="L63" s="105"/>
      <c r="M63" s="105"/>
      <c r="N63" s="208">
        <f t="shared" si="7"/>
        <v>0</v>
      </c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29"/>
    </row>
    <row r="64" spans="1:38" x14ac:dyDescent="0.25">
      <c r="A64" s="204">
        <f t="shared" si="8"/>
        <v>13</v>
      </c>
      <c r="B64" s="112"/>
      <c r="C64" s="103"/>
      <c r="D64" s="103"/>
      <c r="E64" s="208">
        <f t="shared" si="5"/>
        <v>0</v>
      </c>
      <c r="F64" s="208">
        <f t="shared" si="6"/>
        <v>0</v>
      </c>
      <c r="G64" s="208"/>
      <c r="H64" s="208"/>
      <c r="I64" s="105"/>
      <c r="J64" s="105"/>
      <c r="K64" s="105"/>
      <c r="L64" s="105"/>
      <c r="M64" s="105"/>
      <c r="N64" s="208">
        <f t="shared" si="7"/>
        <v>0</v>
      </c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29"/>
    </row>
    <row r="65" spans="1:38" x14ac:dyDescent="0.25">
      <c r="A65" s="204">
        <f t="shared" si="8"/>
        <v>14</v>
      </c>
      <c r="B65" s="112"/>
      <c r="C65" s="103"/>
      <c r="D65" s="103"/>
      <c r="E65" s="208">
        <f t="shared" si="5"/>
        <v>0</v>
      </c>
      <c r="F65" s="208">
        <f t="shared" si="6"/>
        <v>0</v>
      </c>
      <c r="G65" s="208"/>
      <c r="H65" s="208"/>
      <c r="I65" s="105"/>
      <c r="J65" s="105"/>
      <c r="K65" s="105"/>
      <c r="L65" s="105"/>
      <c r="M65" s="105"/>
      <c r="N65" s="208">
        <f t="shared" si="7"/>
        <v>0</v>
      </c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29"/>
    </row>
    <row r="66" spans="1:38" x14ac:dyDescent="0.25">
      <c r="A66" s="204">
        <f t="shared" si="8"/>
        <v>15</v>
      </c>
      <c r="B66" s="112"/>
      <c r="C66" s="103"/>
      <c r="D66" s="103"/>
      <c r="E66" s="208">
        <f t="shared" si="5"/>
        <v>0</v>
      </c>
      <c r="F66" s="208">
        <f t="shared" si="6"/>
        <v>0</v>
      </c>
      <c r="G66" s="208"/>
      <c r="H66" s="208"/>
      <c r="I66" s="105"/>
      <c r="J66" s="105"/>
      <c r="K66" s="105"/>
      <c r="L66" s="105"/>
      <c r="M66" s="105"/>
      <c r="N66" s="208">
        <f t="shared" si="7"/>
        <v>0</v>
      </c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29"/>
    </row>
    <row r="67" spans="1:38" ht="30.75" customHeight="1" x14ac:dyDescent="0.25">
      <c r="A67" s="207">
        <f t="shared" si="8"/>
        <v>16</v>
      </c>
      <c r="B67" s="232" t="str">
        <f>'12.1'!B67:D67</f>
        <v>Month - Total Transfers from General Bank Account / Total des Transferts provenant du Compte Bancaire Général pour le Mois</v>
      </c>
      <c r="C67" s="233"/>
      <c r="D67" s="234"/>
      <c r="E67" s="209">
        <f>F67</f>
        <v>0</v>
      </c>
      <c r="F67" s="209">
        <f>G67</f>
        <v>0</v>
      </c>
      <c r="G67" s="209">
        <f>AJ38</f>
        <v>0</v>
      </c>
      <c r="H67" s="209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12"/>
    </row>
    <row r="68" spans="1:38" ht="33" customHeight="1" x14ac:dyDescent="0.25">
      <c r="A68" s="207">
        <f t="shared" si="8"/>
        <v>17</v>
      </c>
      <c r="B68" s="232" t="str">
        <f>B37</f>
        <v>Month - Total Transfers from Investment / Total des Transferts provenant des Investissements pour le Mois</v>
      </c>
      <c r="C68" s="233"/>
      <c r="D68" s="234"/>
      <c r="E68" s="209">
        <f>F68</f>
        <v>0</v>
      </c>
      <c r="F68" s="209">
        <f>H68</f>
        <v>0</v>
      </c>
      <c r="G68" s="209"/>
      <c r="H68" s="209">
        <f>'3.0'!N18</f>
        <v>0</v>
      </c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12"/>
    </row>
    <row r="69" spans="1:38" ht="15.75" thickBot="1" x14ac:dyDescent="0.3">
      <c r="A69" s="235" t="s">
        <v>0</v>
      </c>
      <c r="B69" s="236"/>
      <c r="C69" s="236"/>
      <c r="D69" s="237"/>
      <c r="E69" s="210">
        <f>+E66+F67+F68</f>
        <v>0</v>
      </c>
      <c r="F69" s="211">
        <f t="shared" ref="F69:AK69" si="9">SUM(F52:F68)</f>
        <v>0</v>
      </c>
      <c r="G69" s="211">
        <f t="shared" si="9"/>
        <v>0</v>
      </c>
      <c r="H69" s="211">
        <f t="shared" si="9"/>
        <v>0</v>
      </c>
      <c r="I69" s="211">
        <f t="shared" si="9"/>
        <v>0</v>
      </c>
      <c r="J69" s="211">
        <f t="shared" si="9"/>
        <v>0</v>
      </c>
      <c r="K69" s="211">
        <f t="shared" si="9"/>
        <v>0</v>
      </c>
      <c r="L69" s="211">
        <f t="shared" si="9"/>
        <v>0</v>
      </c>
      <c r="M69" s="211"/>
      <c r="N69" s="211">
        <f t="shared" si="9"/>
        <v>0</v>
      </c>
      <c r="O69" s="211">
        <f t="shared" si="9"/>
        <v>0</v>
      </c>
      <c r="P69" s="211">
        <f t="shared" si="9"/>
        <v>0</v>
      </c>
      <c r="Q69" s="211">
        <f t="shared" si="9"/>
        <v>0</v>
      </c>
      <c r="R69" s="211">
        <f t="shared" si="9"/>
        <v>0</v>
      </c>
      <c r="S69" s="211">
        <f t="shared" si="9"/>
        <v>0</v>
      </c>
      <c r="T69" s="211">
        <f t="shared" si="9"/>
        <v>0</v>
      </c>
      <c r="U69" s="211">
        <f t="shared" si="9"/>
        <v>0</v>
      </c>
      <c r="V69" s="211">
        <f t="shared" si="9"/>
        <v>0</v>
      </c>
      <c r="W69" s="211">
        <f t="shared" si="9"/>
        <v>0</v>
      </c>
      <c r="X69" s="211">
        <f t="shared" si="9"/>
        <v>0</v>
      </c>
      <c r="Y69" s="211">
        <f t="shared" si="9"/>
        <v>0</v>
      </c>
      <c r="Z69" s="211">
        <f t="shared" si="9"/>
        <v>0</v>
      </c>
      <c r="AA69" s="211">
        <f t="shared" si="9"/>
        <v>0</v>
      </c>
      <c r="AB69" s="211">
        <f t="shared" si="9"/>
        <v>0</v>
      </c>
      <c r="AC69" s="211">
        <f t="shared" si="9"/>
        <v>0</v>
      </c>
      <c r="AD69" s="211">
        <f t="shared" si="9"/>
        <v>0</v>
      </c>
      <c r="AE69" s="211">
        <f t="shared" si="9"/>
        <v>0</v>
      </c>
      <c r="AF69" s="211">
        <f t="shared" si="9"/>
        <v>0</v>
      </c>
      <c r="AG69" s="211">
        <f t="shared" si="9"/>
        <v>0</v>
      </c>
      <c r="AH69" s="211">
        <f t="shared" si="9"/>
        <v>0</v>
      </c>
      <c r="AI69" s="211">
        <f t="shared" si="9"/>
        <v>0</v>
      </c>
      <c r="AJ69" s="211">
        <f t="shared" si="9"/>
        <v>0</v>
      </c>
      <c r="AK69" s="211">
        <f t="shared" si="9"/>
        <v>0</v>
      </c>
      <c r="AL69" s="213"/>
    </row>
    <row r="70" spans="1:38" x14ac:dyDescent="0.25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</row>
    <row r="71" spans="1:38" x14ac:dyDescent="0.25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</row>
    <row r="72" spans="1:38" x14ac:dyDescent="0.25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</row>
  </sheetData>
  <sheetProtection algorithmName="SHA-512" hashValue="JxPBzq0qt0Qyay6CKT5nlkg0jiEKCtHNeQrTH13m1vKDL92d7EqaCGuAvB3at+0z6fGD7FzIRzHEtdc10OxDRQ==" saltValue="YWOtKW8ol5Qyk33mprc2xw==" spinCount="100000" sheet="1" objects="1" scenarios="1" formatColumns="0" formatRows="0" selectLockedCells="1"/>
  <mergeCells count="12">
    <mergeCell ref="A3:AL3"/>
    <mergeCell ref="A44:AL44"/>
    <mergeCell ref="A46:AL46"/>
    <mergeCell ref="B37:D37"/>
    <mergeCell ref="A38:D38"/>
    <mergeCell ref="B68:D68"/>
    <mergeCell ref="A69:D69"/>
    <mergeCell ref="O49:AL49"/>
    <mergeCell ref="A5:AL5"/>
    <mergeCell ref="O8:AL8"/>
    <mergeCell ref="B36:D36"/>
    <mergeCell ref="B67:D67"/>
  </mergeCells>
  <pageMargins left="0.7" right="0.7" top="0.75" bottom="0.75" header="0.3" footer="0.3"/>
  <pageSetup paperSize="5" scale="60" orientation="landscape" r:id="rId1"/>
  <rowBreaks count="1" manualBreakCount="1">
    <brk id="40" max="16383" man="1"/>
  </rowBreaks>
  <ignoredErrors>
    <ignoredError sqref="F36 F67" formula="1"/>
    <ignoredError sqref="B36 B67" unlockedFormula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workbookViewId="0">
      <selection activeCell="G10" sqref="G10"/>
    </sheetView>
  </sheetViews>
  <sheetFormatPr defaultColWidth="11.42578125" defaultRowHeight="15" x14ac:dyDescent="0.25"/>
  <cols>
    <col min="1" max="1" width="16.28515625" customWidth="1"/>
    <col min="2" max="2" width="15.42578125" customWidth="1"/>
    <col min="3" max="3" width="19.28515625" customWidth="1"/>
    <col min="4" max="4" width="8.85546875" customWidth="1"/>
    <col min="5" max="5" width="10.85546875" customWidth="1"/>
    <col min="6" max="6" width="13.5703125" customWidth="1"/>
    <col min="7" max="7" width="13" customWidth="1"/>
  </cols>
  <sheetData>
    <row r="2" spans="1:25" ht="23.25" x14ac:dyDescent="0.35">
      <c r="A2" s="34" t="s">
        <v>200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23.25" x14ac:dyDescent="0.35">
      <c r="A3" s="17" t="s">
        <v>20</v>
      </c>
      <c r="B3" s="25">
        <f>+'12.2'!B3</f>
        <v>0</v>
      </c>
      <c r="C3" s="34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3.25" x14ac:dyDescent="0.35">
      <c r="A4" s="34" t="str">
        <f>'4.2'!A4</f>
        <v>BANK RECONCILIATION / CONCILIATION BANCAIRE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23.25" x14ac:dyDescent="0.35">
      <c r="A5" s="34" t="s">
        <v>31</v>
      </c>
      <c r="B5" s="34"/>
      <c r="C5" s="34">
        <f>+'12.2'!C5</f>
        <v>2020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ht="23.25" x14ac:dyDescent="0.35">
      <c r="A6" s="34" t="s">
        <v>72</v>
      </c>
      <c r="C6" s="34">
        <f>+C5</f>
        <v>2020</v>
      </c>
      <c r="D6" s="34"/>
    </row>
    <row r="8" spans="1:25" ht="18.75" x14ac:dyDescent="0.3">
      <c r="B8" s="1"/>
      <c r="C8" s="1"/>
      <c r="D8" s="1"/>
    </row>
    <row r="10" spans="1:25" ht="54" customHeight="1" x14ac:dyDescent="0.25">
      <c r="B10" s="262" t="s">
        <v>110</v>
      </c>
      <c r="C10" s="275"/>
      <c r="D10" s="275"/>
      <c r="E10" s="43"/>
      <c r="F10" s="4"/>
      <c r="G10" s="114"/>
    </row>
    <row r="11" spans="1:25" x14ac:dyDescent="0.25">
      <c r="F11" s="4"/>
      <c r="G11" s="4"/>
    </row>
    <row r="12" spans="1:25" ht="30" x14ac:dyDescent="0.25">
      <c r="B12" s="262" t="s">
        <v>106</v>
      </c>
      <c r="C12" s="262"/>
      <c r="D12" s="40"/>
      <c r="E12" s="41" t="s">
        <v>107</v>
      </c>
      <c r="F12" s="42" t="s">
        <v>108</v>
      </c>
      <c r="G12" s="4"/>
    </row>
    <row r="13" spans="1:25" x14ac:dyDescent="0.25">
      <c r="B13" s="263" t="s">
        <v>109</v>
      </c>
      <c r="C13" s="263"/>
      <c r="D13" s="35"/>
      <c r="E13" s="115"/>
      <c r="F13" s="116"/>
      <c r="G13" s="4"/>
    </row>
    <row r="14" spans="1:25" x14ac:dyDescent="0.25">
      <c r="B14" s="263"/>
      <c r="C14" s="263"/>
      <c r="D14" s="35"/>
      <c r="E14" s="117"/>
      <c r="F14" s="118"/>
      <c r="G14" s="4"/>
    </row>
    <row r="15" spans="1:25" x14ac:dyDescent="0.25">
      <c r="B15" s="263"/>
      <c r="C15" s="263"/>
      <c r="D15" s="35"/>
      <c r="E15" s="117"/>
      <c r="F15" s="118"/>
      <c r="G15" s="4"/>
    </row>
    <row r="16" spans="1:25" x14ac:dyDescent="0.25">
      <c r="B16" s="263"/>
      <c r="C16" s="263"/>
      <c r="D16" s="35"/>
      <c r="E16" s="117"/>
      <c r="F16" s="118"/>
      <c r="G16" s="4"/>
    </row>
    <row r="17" spans="2:7" x14ac:dyDescent="0.25">
      <c r="B17" s="263"/>
      <c r="C17" s="263"/>
      <c r="D17" s="35"/>
      <c r="E17" s="117"/>
      <c r="F17" s="118"/>
      <c r="G17" s="4"/>
    </row>
    <row r="18" spans="2:7" x14ac:dyDescent="0.25">
      <c r="B18" s="263"/>
      <c r="C18" s="263"/>
      <c r="D18" s="35"/>
      <c r="E18" s="117"/>
      <c r="F18" s="118"/>
      <c r="G18" s="4"/>
    </row>
    <row r="19" spans="2:7" x14ac:dyDescent="0.25">
      <c r="B19" s="263"/>
      <c r="C19" s="263"/>
      <c r="D19" s="35"/>
      <c r="E19" s="117"/>
      <c r="F19" s="118"/>
      <c r="G19" s="4"/>
    </row>
    <row r="20" spans="2:7" x14ac:dyDescent="0.25">
      <c r="B20" s="263"/>
      <c r="C20" s="263"/>
      <c r="D20" s="35"/>
      <c r="E20" s="117"/>
      <c r="F20" s="118"/>
      <c r="G20" s="4"/>
    </row>
    <row r="21" spans="2:7" x14ac:dyDescent="0.25">
      <c r="B21" s="263"/>
      <c r="C21" s="263"/>
      <c r="D21" s="35"/>
      <c r="E21" s="117"/>
      <c r="F21" s="118"/>
      <c r="G21" s="4"/>
    </row>
    <row r="22" spans="2:7" x14ac:dyDescent="0.25">
      <c r="B22" s="263"/>
      <c r="C22" s="263"/>
      <c r="D22" s="35"/>
      <c r="E22" s="119"/>
      <c r="F22" s="120"/>
      <c r="G22" s="4"/>
    </row>
    <row r="23" spans="2:7" x14ac:dyDescent="0.25">
      <c r="F23" s="4">
        <f>SUM(F13:F22)</f>
        <v>0</v>
      </c>
      <c r="G23" s="4">
        <f>-F23</f>
        <v>0</v>
      </c>
    </row>
    <row r="24" spans="2:7" x14ac:dyDescent="0.25">
      <c r="F24" s="4"/>
      <c r="G24" s="4"/>
    </row>
    <row r="25" spans="2:7" ht="30" x14ac:dyDescent="0.25">
      <c r="B25" s="262" t="s">
        <v>111</v>
      </c>
      <c r="C25" s="262"/>
      <c r="D25" s="2"/>
      <c r="E25" s="15" t="s">
        <v>19</v>
      </c>
      <c r="F25" s="42" t="s">
        <v>108</v>
      </c>
      <c r="G25" s="4"/>
    </row>
    <row r="26" spans="2:7" x14ac:dyDescent="0.25">
      <c r="B26" s="263" t="s">
        <v>109</v>
      </c>
      <c r="C26" s="263"/>
      <c r="D26" s="35"/>
      <c r="E26" s="115"/>
      <c r="F26" s="116"/>
      <c r="G26" s="4"/>
    </row>
    <row r="27" spans="2:7" x14ac:dyDescent="0.25">
      <c r="B27" s="263"/>
      <c r="C27" s="263"/>
      <c r="D27" s="35"/>
      <c r="E27" s="117"/>
      <c r="F27" s="118"/>
      <c r="G27" s="4"/>
    </row>
    <row r="28" spans="2:7" x14ac:dyDescent="0.25">
      <c r="B28" s="263"/>
      <c r="C28" s="263"/>
      <c r="D28" s="35"/>
      <c r="E28" s="117"/>
      <c r="F28" s="118"/>
      <c r="G28" s="4"/>
    </row>
    <row r="29" spans="2:7" x14ac:dyDescent="0.25">
      <c r="B29" s="263"/>
      <c r="C29" s="263"/>
      <c r="D29" s="35"/>
      <c r="E29" s="117"/>
      <c r="F29" s="118"/>
      <c r="G29" s="4"/>
    </row>
    <row r="30" spans="2:7" x14ac:dyDescent="0.25">
      <c r="B30" s="263"/>
      <c r="C30" s="263"/>
      <c r="D30" s="35"/>
      <c r="E30" s="117"/>
      <c r="F30" s="118"/>
      <c r="G30" s="4"/>
    </row>
    <row r="31" spans="2:7" x14ac:dyDescent="0.25">
      <c r="B31" s="263"/>
      <c r="C31" s="263"/>
      <c r="D31" s="35"/>
      <c r="E31" s="117"/>
      <c r="F31" s="118"/>
      <c r="G31" s="4"/>
    </row>
    <row r="32" spans="2:7" x14ac:dyDescent="0.25">
      <c r="B32" s="263"/>
      <c r="C32" s="263"/>
      <c r="D32" s="35"/>
      <c r="E32" s="117"/>
      <c r="F32" s="118"/>
      <c r="G32" s="4"/>
    </row>
    <row r="33" spans="1:8" x14ac:dyDescent="0.25">
      <c r="B33" s="263"/>
      <c r="C33" s="263"/>
      <c r="D33" s="35"/>
      <c r="E33" s="119"/>
      <c r="F33" s="120"/>
      <c r="G33" s="4"/>
    </row>
    <row r="34" spans="1:8" x14ac:dyDescent="0.25">
      <c r="F34" s="4">
        <f>SUM(F26:F33)</f>
        <v>0</v>
      </c>
      <c r="G34" s="4">
        <f>+F34</f>
        <v>0</v>
      </c>
    </row>
    <row r="35" spans="1:8" x14ac:dyDescent="0.25">
      <c r="F35" s="4"/>
      <c r="G35" s="7"/>
    </row>
    <row r="36" spans="1:8" x14ac:dyDescent="0.25">
      <c r="F36" s="4"/>
      <c r="G36" s="4"/>
    </row>
    <row r="37" spans="1:8" ht="44.25" customHeight="1" thickBot="1" x14ac:dyDescent="0.3">
      <c r="B37" s="262" t="s">
        <v>112</v>
      </c>
      <c r="C37" s="262"/>
      <c r="D37" s="262"/>
      <c r="F37" s="4"/>
      <c r="G37" s="6">
        <f>+G10+G23+G34</f>
        <v>0</v>
      </c>
    </row>
    <row r="38" spans="1:8" ht="15.75" thickTop="1" x14ac:dyDescent="0.25">
      <c r="F38" s="4"/>
      <c r="G38" s="4"/>
    </row>
    <row r="39" spans="1:8" ht="45.75" customHeight="1" thickBot="1" x14ac:dyDescent="0.3">
      <c r="B39" s="262" t="s">
        <v>113</v>
      </c>
      <c r="C39" s="262"/>
      <c r="D39" s="262"/>
      <c r="F39" s="4"/>
      <c r="G39" s="6">
        <f>+'13.1'!E38</f>
        <v>0</v>
      </c>
    </row>
    <row r="40" spans="1:8" ht="15.75" thickTop="1" x14ac:dyDescent="0.25">
      <c r="F40" s="4"/>
      <c r="G40" s="4"/>
    </row>
    <row r="41" spans="1:8" ht="40.5" customHeight="1" thickBot="1" x14ac:dyDescent="0.3">
      <c r="B41" s="262" t="s">
        <v>114</v>
      </c>
      <c r="C41" s="262"/>
      <c r="D41" s="262"/>
      <c r="E41" s="2"/>
      <c r="F41" s="5"/>
      <c r="G41" s="6">
        <f>+G37-G39</f>
        <v>0</v>
      </c>
    </row>
    <row r="42" spans="1:8" ht="15.75" thickTop="1" x14ac:dyDescent="0.25"/>
    <row r="45" spans="1:8" x14ac:dyDescent="0.25">
      <c r="A45" s="59"/>
      <c r="B45" s="26"/>
      <c r="C45" s="26"/>
      <c r="D45" s="26"/>
      <c r="E45" s="26"/>
      <c r="F45" s="26"/>
      <c r="G45" s="26"/>
      <c r="H45" s="26"/>
    </row>
    <row r="46" spans="1:8" x14ac:dyDescent="0.25">
      <c r="A46" s="59"/>
      <c r="B46" s="59"/>
      <c r="C46" s="26"/>
      <c r="D46" s="26"/>
      <c r="E46" s="26"/>
      <c r="F46" s="59"/>
      <c r="G46" s="26"/>
      <c r="H46" s="26"/>
    </row>
  </sheetData>
  <sheetProtection algorithmName="SHA-512" hashValue="anJsH8OdNkjrDSYkmOrLoxaS4emR/4qSf716Ou6YEj0Ks8Q90LeEYg+7701P1ScDmb96XwnFwtHnmzotJQAbAw==" saltValue="oiw/XGzxaWjaiDGACGIbLQ==" spinCount="100000" sheet="1" objects="1" scenarios="1" formatColumns="0" formatRows="0" selectLockedCells="1"/>
  <mergeCells count="8">
    <mergeCell ref="B41:D41"/>
    <mergeCell ref="B13:C22"/>
    <mergeCell ref="B26:C33"/>
    <mergeCell ref="B10:D10"/>
    <mergeCell ref="B12:C12"/>
    <mergeCell ref="B25:C25"/>
    <mergeCell ref="B37:D37"/>
    <mergeCell ref="B39:D39"/>
  </mergeCells>
  <pageMargins left="0.7" right="0.7" top="0.75" bottom="0.75" header="0.3" footer="0.3"/>
  <pageSetup scale="83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zoomScaleNormal="100" workbookViewId="0">
      <selection activeCell="G10" sqref="G10"/>
    </sheetView>
  </sheetViews>
  <sheetFormatPr defaultColWidth="11.42578125" defaultRowHeight="15" x14ac:dyDescent="0.25"/>
  <cols>
    <col min="1" max="1" width="16.28515625" customWidth="1"/>
    <col min="2" max="2" width="15.42578125" customWidth="1"/>
    <col min="3" max="3" width="19.28515625" customWidth="1"/>
    <col min="4" max="4" width="8.85546875" customWidth="1"/>
    <col min="5" max="5" width="10.85546875" customWidth="1"/>
    <col min="6" max="6" width="12.7109375" customWidth="1"/>
    <col min="7" max="7" width="13.140625" customWidth="1"/>
  </cols>
  <sheetData>
    <row r="2" spans="1:25" ht="23.25" x14ac:dyDescent="0.35">
      <c r="A2" s="45" t="s">
        <v>200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23.25" x14ac:dyDescent="0.35">
      <c r="A3" s="17" t="s">
        <v>20</v>
      </c>
      <c r="B3" s="25">
        <f>+'12.2'!B3</f>
        <v>0</v>
      </c>
      <c r="C3" s="45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45.75" customHeight="1" x14ac:dyDescent="0.35">
      <c r="A4" s="265" t="str">
        <f>'4.3'!A4</f>
        <v>BANK RECONCILIATION - OTHER BANK ACCOUNT / CONCILIATION BANCAIRE - AUTRE COMPTE BANCAIRE</v>
      </c>
      <c r="B4" s="265"/>
      <c r="C4" s="265"/>
      <c r="D4" s="265"/>
      <c r="E4" s="265"/>
      <c r="F4" s="265"/>
      <c r="G4" s="26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ht="23.25" x14ac:dyDescent="0.35">
      <c r="A5" s="45" t="s">
        <v>31</v>
      </c>
      <c r="B5" s="45"/>
      <c r="C5" s="45">
        <f>+'12.2'!C5</f>
        <v>2020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ht="23.25" x14ac:dyDescent="0.35">
      <c r="A6" s="45" t="s">
        <v>72</v>
      </c>
      <c r="C6" s="45">
        <f>+C5</f>
        <v>2020</v>
      </c>
      <c r="D6" s="45"/>
    </row>
    <row r="8" spans="1:25" ht="18.75" x14ac:dyDescent="0.3">
      <c r="B8" s="1"/>
      <c r="C8" s="1"/>
      <c r="D8" s="1"/>
    </row>
    <row r="10" spans="1:25" ht="54" customHeight="1" x14ac:dyDescent="0.25">
      <c r="B10" s="262" t="s">
        <v>110</v>
      </c>
      <c r="C10" s="275"/>
      <c r="D10" s="275"/>
      <c r="E10" s="44"/>
      <c r="F10" s="4"/>
      <c r="G10" s="114"/>
    </row>
    <row r="11" spans="1:25" x14ac:dyDescent="0.25">
      <c r="F11" s="4"/>
      <c r="G11" s="4"/>
    </row>
    <row r="12" spans="1:25" ht="30" x14ac:dyDescent="0.25">
      <c r="B12" s="262" t="s">
        <v>106</v>
      </c>
      <c r="C12" s="262"/>
      <c r="D12" s="40"/>
      <c r="E12" s="41" t="s">
        <v>107</v>
      </c>
      <c r="F12" s="42" t="s">
        <v>108</v>
      </c>
      <c r="G12" s="4"/>
    </row>
    <row r="13" spans="1:25" x14ac:dyDescent="0.25">
      <c r="B13" s="263" t="s">
        <v>109</v>
      </c>
      <c r="C13" s="263"/>
      <c r="D13" s="35"/>
      <c r="E13" s="115"/>
      <c r="F13" s="116"/>
      <c r="G13" s="4"/>
    </row>
    <row r="14" spans="1:25" x14ac:dyDescent="0.25">
      <c r="B14" s="263"/>
      <c r="C14" s="263"/>
      <c r="D14" s="35"/>
      <c r="E14" s="117"/>
      <c r="F14" s="118"/>
      <c r="G14" s="4"/>
    </row>
    <row r="15" spans="1:25" x14ac:dyDescent="0.25">
      <c r="B15" s="263"/>
      <c r="C15" s="263"/>
      <c r="D15" s="35"/>
      <c r="E15" s="117"/>
      <c r="F15" s="118"/>
      <c r="G15" s="4"/>
    </row>
    <row r="16" spans="1:25" x14ac:dyDescent="0.25">
      <c r="B16" s="263"/>
      <c r="C16" s="263"/>
      <c r="D16" s="35"/>
      <c r="E16" s="117"/>
      <c r="F16" s="118"/>
      <c r="G16" s="4"/>
    </row>
    <row r="17" spans="2:7" x14ac:dyDescent="0.25">
      <c r="B17" s="263"/>
      <c r="C17" s="263"/>
      <c r="D17" s="35"/>
      <c r="E17" s="117"/>
      <c r="F17" s="118"/>
      <c r="G17" s="4"/>
    </row>
    <row r="18" spans="2:7" x14ac:dyDescent="0.25">
      <c r="B18" s="263"/>
      <c r="C18" s="263"/>
      <c r="D18" s="35"/>
      <c r="E18" s="117"/>
      <c r="F18" s="118"/>
      <c r="G18" s="4"/>
    </row>
    <row r="19" spans="2:7" x14ac:dyDescent="0.25">
      <c r="B19" s="263"/>
      <c r="C19" s="263"/>
      <c r="D19" s="35"/>
      <c r="E19" s="117"/>
      <c r="F19" s="118"/>
      <c r="G19" s="4"/>
    </row>
    <row r="20" spans="2:7" x14ac:dyDescent="0.25">
      <c r="B20" s="263"/>
      <c r="C20" s="263"/>
      <c r="D20" s="35"/>
      <c r="E20" s="117"/>
      <c r="F20" s="118"/>
      <c r="G20" s="4"/>
    </row>
    <row r="21" spans="2:7" x14ac:dyDescent="0.25">
      <c r="B21" s="263"/>
      <c r="C21" s="263"/>
      <c r="D21" s="35"/>
      <c r="E21" s="117"/>
      <c r="F21" s="118"/>
      <c r="G21" s="4"/>
    </row>
    <row r="22" spans="2:7" x14ac:dyDescent="0.25">
      <c r="B22" s="263"/>
      <c r="C22" s="263"/>
      <c r="D22" s="35"/>
      <c r="E22" s="119"/>
      <c r="F22" s="120"/>
      <c r="G22" s="4"/>
    </row>
    <row r="23" spans="2:7" x14ac:dyDescent="0.25">
      <c r="F23" s="4">
        <f>SUM(F13:F22)</f>
        <v>0</v>
      </c>
      <c r="G23" s="4">
        <f>-F23</f>
        <v>0</v>
      </c>
    </row>
    <row r="24" spans="2:7" x14ac:dyDescent="0.25">
      <c r="F24" s="4"/>
      <c r="G24" s="4"/>
    </row>
    <row r="25" spans="2:7" ht="30" x14ac:dyDescent="0.25">
      <c r="B25" s="262" t="s">
        <v>111</v>
      </c>
      <c r="C25" s="262"/>
      <c r="D25" s="2"/>
      <c r="E25" s="15" t="s">
        <v>19</v>
      </c>
      <c r="F25" s="42" t="s">
        <v>108</v>
      </c>
      <c r="G25" s="4"/>
    </row>
    <row r="26" spans="2:7" x14ac:dyDescent="0.25">
      <c r="B26" s="263" t="s">
        <v>109</v>
      </c>
      <c r="C26" s="263"/>
      <c r="D26" s="35"/>
      <c r="E26" s="115"/>
      <c r="F26" s="116"/>
      <c r="G26" s="4"/>
    </row>
    <row r="27" spans="2:7" x14ac:dyDescent="0.25">
      <c r="B27" s="263"/>
      <c r="C27" s="263"/>
      <c r="D27" s="35"/>
      <c r="E27" s="117"/>
      <c r="F27" s="118"/>
      <c r="G27" s="4"/>
    </row>
    <row r="28" spans="2:7" x14ac:dyDescent="0.25">
      <c r="B28" s="263"/>
      <c r="C28" s="263"/>
      <c r="D28" s="35"/>
      <c r="E28" s="117"/>
      <c r="F28" s="118"/>
      <c r="G28" s="4"/>
    </row>
    <row r="29" spans="2:7" x14ac:dyDescent="0.25">
      <c r="B29" s="263"/>
      <c r="C29" s="263"/>
      <c r="D29" s="35"/>
      <c r="E29" s="117"/>
      <c r="F29" s="118"/>
      <c r="G29" s="4"/>
    </row>
    <row r="30" spans="2:7" x14ac:dyDescent="0.25">
      <c r="B30" s="263"/>
      <c r="C30" s="263"/>
      <c r="D30" s="35"/>
      <c r="E30" s="117"/>
      <c r="F30" s="118"/>
      <c r="G30" s="4"/>
    </row>
    <row r="31" spans="2:7" x14ac:dyDescent="0.25">
      <c r="B31" s="263"/>
      <c r="C31" s="263"/>
      <c r="D31" s="35"/>
      <c r="E31" s="117"/>
      <c r="F31" s="118"/>
      <c r="G31" s="4"/>
    </row>
    <row r="32" spans="2:7" x14ac:dyDescent="0.25">
      <c r="B32" s="263"/>
      <c r="C32" s="263"/>
      <c r="D32" s="35"/>
      <c r="E32" s="117"/>
      <c r="F32" s="118"/>
      <c r="G32" s="4"/>
    </row>
    <row r="33" spans="1:8" x14ac:dyDescent="0.25">
      <c r="B33" s="263"/>
      <c r="C33" s="263"/>
      <c r="D33" s="35"/>
      <c r="E33" s="119"/>
      <c r="F33" s="120"/>
      <c r="G33" s="4"/>
    </row>
    <row r="34" spans="1:8" x14ac:dyDescent="0.25">
      <c r="F34" s="4">
        <f>SUM(F26:F33)</f>
        <v>0</v>
      </c>
      <c r="G34" s="4">
        <f>+F34</f>
        <v>0</v>
      </c>
    </row>
    <row r="35" spans="1:8" x14ac:dyDescent="0.25">
      <c r="F35" s="4"/>
      <c r="G35" s="7"/>
    </row>
    <row r="36" spans="1:8" x14ac:dyDescent="0.25">
      <c r="F36" s="4"/>
      <c r="G36" s="4"/>
    </row>
    <row r="37" spans="1:8" ht="31.5" customHeight="1" thickBot="1" x14ac:dyDescent="0.3">
      <c r="B37" s="262" t="s">
        <v>112</v>
      </c>
      <c r="C37" s="262"/>
      <c r="D37" s="262"/>
      <c r="F37" s="4"/>
      <c r="G37" s="6">
        <f>+G10+G23+G34</f>
        <v>0</v>
      </c>
    </row>
    <row r="38" spans="1:8" ht="15.75" thickTop="1" x14ac:dyDescent="0.25">
      <c r="F38" s="4"/>
      <c r="G38" s="4"/>
    </row>
    <row r="39" spans="1:8" ht="31.5" customHeight="1" thickBot="1" x14ac:dyDescent="0.3">
      <c r="B39" s="262" t="s">
        <v>113</v>
      </c>
      <c r="C39" s="262"/>
      <c r="D39" s="262"/>
      <c r="F39" s="4"/>
      <c r="G39" s="6">
        <f>'13.1'!E69</f>
        <v>0</v>
      </c>
    </row>
    <row r="40" spans="1:8" ht="15.75" thickTop="1" x14ac:dyDescent="0.25">
      <c r="F40" s="4"/>
      <c r="G40" s="4"/>
    </row>
    <row r="41" spans="1:8" ht="31.5" customHeight="1" thickBot="1" x14ac:dyDescent="0.3">
      <c r="B41" s="262" t="s">
        <v>114</v>
      </c>
      <c r="C41" s="262"/>
      <c r="D41" s="262"/>
      <c r="E41" s="2"/>
      <c r="F41" s="5"/>
      <c r="G41" s="6">
        <f>+G37-G39</f>
        <v>0</v>
      </c>
    </row>
    <row r="42" spans="1:8" ht="15.75" thickTop="1" x14ac:dyDescent="0.25"/>
    <row r="45" spans="1:8" x14ac:dyDescent="0.25">
      <c r="A45" s="59"/>
      <c r="B45" s="26"/>
      <c r="C45" s="26"/>
      <c r="D45" s="26"/>
      <c r="E45" s="26"/>
      <c r="F45" s="26"/>
      <c r="G45" s="26"/>
      <c r="H45" s="26"/>
    </row>
    <row r="46" spans="1:8" x14ac:dyDescent="0.25">
      <c r="A46" s="59"/>
      <c r="B46" s="59"/>
      <c r="C46" s="26"/>
      <c r="D46" s="26"/>
      <c r="E46" s="26"/>
      <c r="F46" s="59"/>
      <c r="G46" s="26"/>
      <c r="H46" s="26"/>
    </row>
  </sheetData>
  <sheetProtection algorithmName="SHA-512" hashValue="VkVLSLaKhKokZCnu5aSQpGYxRuRFoZ9j5eGjGvdmitbdKJ9/TamU9DaDCVdlz3fUzHninRF8BzNzBoxF/zhyLA==" saltValue="NN6W0Z3Sb0D+mbb5qyRe1w==" spinCount="100000" sheet="1" objects="1" scenarios="1" formatColumns="0" formatRows="0" selectLockedCells="1"/>
  <mergeCells count="9">
    <mergeCell ref="A4:G4"/>
    <mergeCell ref="B39:D39"/>
    <mergeCell ref="B41:D41"/>
    <mergeCell ref="B10:D10"/>
    <mergeCell ref="B12:C12"/>
    <mergeCell ref="B13:C22"/>
    <mergeCell ref="B25:C25"/>
    <mergeCell ref="B26:C33"/>
    <mergeCell ref="B37:D37"/>
  </mergeCells>
  <pageMargins left="0.7" right="0.7" top="0.75" bottom="0.75" header="0.3" footer="0.3"/>
  <pageSetup scale="83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5"/>
  <sheetViews>
    <sheetView workbookViewId="0"/>
  </sheetViews>
  <sheetFormatPr defaultColWidth="11.42578125" defaultRowHeight="15" x14ac:dyDescent="0.25"/>
  <cols>
    <col min="1" max="1" width="17" customWidth="1"/>
    <col min="2" max="2" width="19" customWidth="1"/>
    <col min="3" max="3" width="13.42578125" customWidth="1"/>
    <col min="5" max="5" width="6.28515625" customWidth="1"/>
    <col min="6" max="6" width="18" customWidth="1"/>
    <col min="7" max="7" width="15.7109375" customWidth="1"/>
    <col min="8" max="8" width="19.140625" bestFit="1" customWidth="1"/>
  </cols>
  <sheetData>
    <row r="1" spans="1:32" ht="23.25" x14ac:dyDescent="0.35">
      <c r="A1" s="17" t="s">
        <v>200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ht="23.25" x14ac:dyDescent="0.35">
      <c r="A2" s="17" t="s">
        <v>20</v>
      </c>
      <c r="B2" s="34">
        <f>+'12.4'!B2</f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32" ht="23.25" x14ac:dyDescent="0.35">
      <c r="A3" s="17" t="s">
        <v>76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32" ht="23.25" x14ac:dyDescent="0.35">
      <c r="A4" s="34" t="s">
        <v>31</v>
      </c>
      <c r="B4" s="34"/>
      <c r="C4" s="34">
        <f>+'12.4'!C4</f>
        <v>2020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32" ht="23.25" x14ac:dyDescent="0.35">
      <c r="A5" s="34" t="s">
        <v>72</v>
      </c>
      <c r="C5" s="34">
        <f>+C4</f>
        <v>2020</v>
      </c>
      <c r="D5" s="34"/>
    </row>
    <row r="6" spans="1:32" x14ac:dyDescent="0.25">
      <c r="G6" s="268" t="s">
        <v>78</v>
      </c>
      <c r="H6" s="268" t="s">
        <v>100</v>
      </c>
    </row>
    <row r="7" spans="1:32" ht="67.5" customHeight="1" x14ac:dyDescent="0.25">
      <c r="G7" s="269"/>
      <c r="H7" s="269"/>
    </row>
    <row r="8" spans="1:32" ht="21" x14ac:dyDescent="0.35">
      <c r="B8" s="9" t="s">
        <v>79</v>
      </c>
    </row>
    <row r="10" spans="1:32" ht="18.75" x14ac:dyDescent="0.3">
      <c r="B10" s="10" t="s">
        <v>41</v>
      </c>
      <c r="C10" s="10"/>
      <c r="D10" s="10"/>
      <c r="E10" s="10"/>
      <c r="F10" s="10"/>
      <c r="G10" s="11">
        <f>('13.1'!I38)+(+'13.1'!I69)</f>
        <v>0</v>
      </c>
      <c r="H10" s="11">
        <f>+G10+'12.4'!H10</f>
        <v>0</v>
      </c>
    </row>
    <row r="11" spans="1:32" ht="18.75" x14ac:dyDescent="0.3">
      <c r="B11" s="10" t="s">
        <v>80</v>
      </c>
      <c r="C11" s="10"/>
      <c r="D11" s="10"/>
      <c r="E11" s="10"/>
      <c r="F11" s="10"/>
      <c r="G11" s="11">
        <f>(+'13.1'!J38)+(+'13.1'!J69)</f>
        <v>0</v>
      </c>
      <c r="H11" s="11">
        <f>+G11+'12.4'!H11</f>
        <v>0</v>
      </c>
    </row>
    <row r="12" spans="1:32" ht="18.75" x14ac:dyDescent="0.3">
      <c r="B12" s="10" t="s">
        <v>81</v>
      </c>
      <c r="C12" s="10"/>
      <c r="D12" s="10"/>
      <c r="E12" s="10"/>
      <c r="F12" s="10"/>
      <c r="G12" s="11">
        <f>('13.1'!K38)+(+'13.1'!K69)+(+'3.0'!H18)</f>
        <v>0</v>
      </c>
      <c r="H12" s="11">
        <f>+G12+'12.4'!H12</f>
        <v>0</v>
      </c>
    </row>
    <row r="13" spans="1:32" ht="18.75" x14ac:dyDescent="0.3">
      <c r="B13" s="10" t="str">
        <f>'3.0'!I7</f>
        <v>Other Investment Income / Autres Revenus de placements</v>
      </c>
      <c r="C13" s="10"/>
      <c r="D13" s="10"/>
      <c r="E13" s="10"/>
      <c r="F13" s="10"/>
      <c r="G13" s="11">
        <f>'3.0'!I18</f>
        <v>0</v>
      </c>
      <c r="H13" s="11">
        <f>+G13+'12.4'!H13</f>
        <v>0</v>
      </c>
    </row>
    <row r="14" spans="1:32" ht="18.75" x14ac:dyDescent="0.3">
      <c r="B14" s="10" t="s">
        <v>43</v>
      </c>
      <c r="C14" s="10"/>
      <c r="D14" s="10"/>
      <c r="E14" s="10"/>
      <c r="F14" s="10"/>
      <c r="G14" s="11">
        <f>('13.1'!L38)+(+'13.1'!L69)+(+'2.0'!H18)+(+'3.0'!J18)</f>
        <v>0</v>
      </c>
      <c r="H14" s="11">
        <f>+G14+'12.4'!H14</f>
        <v>0</v>
      </c>
    </row>
    <row r="15" spans="1:32" ht="18.75" x14ac:dyDescent="0.3">
      <c r="B15" s="10"/>
      <c r="C15" s="10"/>
      <c r="D15" s="10"/>
      <c r="E15" s="10"/>
      <c r="F15" s="10"/>
      <c r="G15" s="12"/>
      <c r="H15" s="12"/>
    </row>
    <row r="16" spans="1:32" ht="18.75" x14ac:dyDescent="0.3">
      <c r="B16" s="10"/>
      <c r="C16" s="10"/>
      <c r="D16" s="10"/>
      <c r="E16" s="10"/>
      <c r="F16" s="10"/>
      <c r="G16" s="10"/>
      <c r="H16" s="10"/>
    </row>
    <row r="17" spans="2:9" ht="18.75" x14ac:dyDescent="0.3">
      <c r="B17" s="10" t="s">
        <v>82</v>
      </c>
      <c r="C17" s="10"/>
      <c r="D17" s="10"/>
      <c r="E17" s="10"/>
      <c r="F17" s="10"/>
      <c r="G17" s="13">
        <f>SUM(G10:G14)</f>
        <v>0</v>
      </c>
      <c r="H17" s="13">
        <f>SUM(H10:H14)</f>
        <v>0</v>
      </c>
    </row>
    <row r="18" spans="2:9" ht="18.75" x14ac:dyDescent="0.3">
      <c r="B18" s="10"/>
      <c r="C18" s="10"/>
      <c r="D18" s="10"/>
      <c r="E18" s="10"/>
      <c r="F18" s="10"/>
      <c r="G18" s="10"/>
      <c r="H18" s="10"/>
    </row>
    <row r="19" spans="2:9" ht="18.75" x14ac:dyDescent="0.3">
      <c r="C19" s="10"/>
      <c r="D19" s="10"/>
      <c r="E19" s="10"/>
      <c r="F19" s="10"/>
      <c r="G19" s="10"/>
      <c r="H19" s="10"/>
    </row>
    <row r="21" spans="2:9" ht="21" x14ac:dyDescent="0.35">
      <c r="B21" s="9" t="s">
        <v>83</v>
      </c>
    </row>
    <row r="23" spans="2:9" ht="18.75" x14ac:dyDescent="0.3">
      <c r="B23" s="10" t="s">
        <v>84</v>
      </c>
      <c r="C23" s="10"/>
      <c r="D23" s="10"/>
      <c r="E23" s="10"/>
      <c r="F23" s="10"/>
      <c r="G23" s="11">
        <f>('13.1'!O38)+(+'13.1'!O69)+(+'2.0'!K19)</f>
        <v>0</v>
      </c>
      <c r="H23" s="11">
        <f>+G23+'12.4'!H23</f>
        <v>0</v>
      </c>
      <c r="I23" s="10"/>
    </row>
    <row r="24" spans="2:9" ht="18.75" x14ac:dyDescent="0.3">
      <c r="B24" s="10" t="s">
        <v>85</v>
      </c>
      <c r="C24" s="10"/>
      <c r="D24" s="10"/>
      <c r="E24" s="10"/>
      <c r="F24" s="10"/>
      <c r="G24" s="11">
        <f>('13.1'!P38)+(+'13.1'!P69)+(+'2.0'!L18)</f>
        <v>0</v>
      </c>
      <c r="H24" s="11">
        <f>+G24+'12.4'!H24</f>
        <v>0</v>
      </c>
      <c r="I24" s="10"/>
    </row>
    <row r="25" spans="2:9" ht="18.75" x14ac:dyDescent="0.3">
      <c r="B25" s="10" t="str">
        <f>'4.4'!B28</f>
        <v>Conferences &amp; Training / Conférences &amp; Formation</v>
      </c>
      <c r="C25" s="10"/>
      <c r="D25" s="10"/>
      <c r="E25" s="10"/>
      <c r="F25" s="10"/>
      <c r="G25" s="11">
        <f>('13.1'!Q38)+(+'13.1'!Q69)+(+'2.0'!M18)</f>
        <v>0</v>
      </c>
      <c r="H25" s="11">
        <f>+G25+'12.4'!H25</f>
        <v>0</v>
      </c>
      <c r="I25" s="10"/>
    </row>
    <row r="26" spans="2:9" ht="18.75" x14ac:dyDescent="0.3">
      <c r="B26" s="270" t="str">
        <f>'4.4'!B29</f>
        <v>Conventions &amp; Collective Bargaining / Conventions &amp; Négociation Collective</v>
      </c>
      <c r="C26" s="270"/>
      <c r="D26" s="270"/>
      <c r="E26" s="270"/>
      <c r="F26" s="270"/>
      <c r="G26" s="267">
        <f>('13.1'!R38)+(+'13.1'!R69)+(+'2.0'!N18)</f>
        <v>0</v>
      </c>
      <c r="H26" s="267">
        <f>+G26+'12.4'!H26</f>
        <v>0</v>
      </c>
      <c r="I26" s="10"/>
    </row>
    <row r="27" spans="2:9" ht="18.75" x14ac:dyDescent="0.3">
      <c r="B27" s="270"/>
      <c r="C27" s="270"/>
      <c r="D27" s="270"/>
      <c r="E27" s="270"/>
      <c r="F27" s="270"/>
      <c r="G27" s="267"/>
      <c r="H27" s="267"/>
      <c r="I27" s="10"/>
    </row>
    <row r="28" spans="2:9" ht="18.75" x14ac:dyDescent="0.3">
      <c r="B28" s="10" t="s">
        <v>48</v>
      </c>
      <c r="C28" s="10"/>
      <c r="D28" s="10"/>
      <c r="E28" s="10"/>
      <c r="F28" s="10"/>
      <c r="G28" s="11">
        <f>('13.1'!S38)+(+'13.1'!S69)+(+'2.0'!O18)</f>
        <v>0</v>
      </c>
      <c r="H28" s="11">
        <f>+G28+'12.4'!H28</f>
        <v>0</v>
      </c>
      <c r="I28" s="10"/>
    </row>
    <row r="29" spans="2:9" ht="18.75" x14ac:dyDescent="0.3">
      <c r="B29" s="10" t="s">
        <v>86</v>
      </c>
      <c r="C29" s="10"/>
      <c r="D29" s="10"/>
      <c r="E29" s="10"/>
      <c r="F29" s="10"/>
      <c r="G29" s="11">
        <f>('13.1'!T38)+(+'13.1'!T69)+(+'2.0'!P18)</f>
        <v>0</v>
      </c>
      <c r="H29" s="11">
        <f>+G29+'12.4'!H29</f>
        <v>0</v>
      </c>
      <c r="I29" s="10"/>
    </row>
    <row r="30" spans="2:9" ht="18.75" x14ac:dyDescent="0.3">
      <c r="B30" s="10" t="s">
        <v>87</v>
      </c>
      <c r="C30" s="10"/>
      <c r="D30" s="10"/>
      <c r="E30" s="10"/>
      <c r="F30" s="10"/>
      <c r="G30" s="11">
        <f>('13.1'!U38)+(+'13.1'!U69)+(+'2.0'!Q18)</f>
        <v>0</v>
      </c>
      <c r="H30" s="11">
        <f>+G30+'12.4'!H30</f>
        <v>0</v>
      </c>
      <c r="I30" s="10"/>
    </row>
    <row r="31" spans="2:9" ht="18.75" x14ac:dyDescent="0.3">
      <c r="B31" s="10" t="s">
        <v>88</v>
      </c>
      <c r="C31" s="10"/>
      <c r="D31" s="10"/>
      <c r="E31" s="10"/>
      <c r="F31" s="10"/>
      <c r="G31" s="11">
        <f>('13.1'!V38)+(+'13.1'!V69)+(+'2.0'!R18)</f>
        <v>0</v>
      </c>
      <c r="H31" s="11">
        <f>+G31+'12.4'!H31</f>
        <v>0</v>
      </c>
      <c r="I31" s="10"/>
    </row>
    <row r="32" spans="2:9" ht="18.75" x14ac:dyDescent="0.3">
      <c r="B32" s="10" t="s">
        <v>89</v>
      </c>
      <c r="C32" s="10"/>
      <c r="D32" s="10"/>
      <c r="E32" s="10"/>
      <c r="F32" s="10"/>
      <c r="G32" s="11">
        <f>('13.1'!W38)+(+'13.1'!W69)+(+'2.0'!S18)</f>
        <v>0</v>
      </c>
      <c r="H32" s="11">
        <f>+G32+'12.4'!H32</f>
        <v>0</v>
      </c>
      <c r="I32" s="10"/>
    </row>
    <row r="33" spans="2:9" ht="18.75" x14ac:dyDescent="0.3">
      <c r="B33" s="10" t="s">
        <v>90</v>
      </c>
      <c r="C33" s="10"/>
      <c r="D33" s="10"/>
      <c r="E33" s="10"/>
      <c r="F33" s="10"/>
      <c r="G33" s="11">
        <f>('13.1'!X38)+(+'13.1'!X69)+(+'2.0'!T18)</f>
        <v>0</v>
      </c>
      <c r="H33" s="11">
        <f>+G33+'12.4'!H33</f>
        <v>0</v>
      </c>
      <c r="I33" s="10"/>
    </row>
    <row r="34" spans="2:9" ht="18.75" x14ac:dyDescent="0.3">
      <c r="B34" s="10" t="s">
        <v>54</v>
      </c>
      <c r="C34" s="10"/>
      <c r="D34" s="10"/>
      <c r="E34" s="10"/>
      <c r="F34" s="10"/>
      <c r="G34" s="11">
        <f>('13.1'!Y38)+(+'13.1'!Y69)+(+'2.0'!U18)</f>
        <v>0</v>
      </c>
      <c r="H34" s="11">
        <f>+G34+'12.4'!H34</f>
        <v>0</v>
      </c>
      <c r="I34" s="10"/>
    </row>
    <row r="35" spans="2:9" ht="18.75" x14ac:dyDescent="0.3">
      <c r="B35" s="10" t="s">
        <v>91</v>
      </c>
      <c r="C35" s="10"/>
      <c r="D35" s="10"/>
      <c r="E35" s="10"/>
      <c r="F35" s="10"/>
      <c r="G35" s="11">
        <f>('13.1'!Z38)+(+'13.1'!Z69)+(+'2.0'!V18)</f>
        <v>0</v>
      </c>
      <c r="H35" s="11">
        <f>+G35+'12.4'!H35</f>
        <v>0</v>
      </c>
      <c r="I35" s="10"/>
    </row>
    <row r="36" spans="2:9" ht="18.75" x14ac:dyDescent="0.3">
      <c r="B36" s="10" t="s">
        <v>56</v>
      </c>
      <c r="C36" s="10"/>
      <c r="D36" s="10"/>
      <c r="E36" s="10"/>
      <c r="F36" s="10"/>
      <c r="G36" s="11">
        <f>(+'13.1'!AA38)+(+'13.1'!AA69)+(+'2.0'!W18)</f>
        <v>0</v>
      </c>
      <c r="H36" s="11">
        <f>+G36+'12.4'!H36</f>
        <v>0</v>
      </c>
      <c r="I36" s="10"/>
    </row>
    <row r="37" spans="2:9" ht="18.75" x14ac:dyDescent="0.3">
      <c r="B37" s="10" t="s">
        <v>92</v>
      </c>
      <c r="C37" s="10"/>
      <c r="D37" s="10"/>
      <c r="E37" s="10"/>
      <c r="F37" s="10"/>
      <c r="G37" s="11">
        <f>(+'13.1'!AB38)+(+'13.1'!AB69)+(+'2.0'!X18)</f>
        <v>0</v>
      </c>
      <c r="H37" s="11">
        <f>+G37+'12.4'!H37</f>
        <v>0</v>
      </c>
      <c r="I37" s="10"/>
    </row>
    <row r="38" spans="2:9" ht="18.75" x14ac:dyDescent="0.3">
      <c r="B38" s="10" t="s">
        <v>93</v>
      </c>
      <c r="C38" s="10"/>
      <c r="D38" s="10"/>
      <c r="E38" s="10"/>
      <c r="F38" s="10"/>
      <c r="G38" s="11">
        <f>(+'13.1'!AC38)+(+'13.1'!AC69)+(+'2.0'!Y18)</f>
        <v>0</v>
      </c>
      <c r="H38" s="11">
        <f>+G38+'12.4'!H38</f>
        <v>0</v>
      </c>
      <c r="I38" s="10"/>
    </row>
    <row r="39" spans="2:9" ht="18.75" x14ac:dyDescent="0.3">
      <c r="B39" s="10" t="s">
        <v>94</v>
      </c>
      <c r="C39" s="10"/>
      <c r="D39" s="10"/>
      <c r="E39" s="10"/>
      <c r="F39" s="10"/>
      <c r="G39" s="11">
        <f>(+'13.1'!AD38)+(+'13.1'!AD69)+(+'2.0'!Z18)</f>
        <v>0</v>
      </c>
      <c r="H39" s="11">
        <f>+G39+'12.4'!H39</f>
        <v>0</v>
      </c>
      <c r="I39" s="10"/>
    </row>
    <row r="40" spans="2:9" ht="18.75" x14ac:dyDescent="0.3">
      <c r="B40" s="10" t="s">
        <v>59</v>
      </c>
      <c r="C40" s="10"/>
      <c r="D40" s="10"/>
      <c r="E40" s="10"/>
      <c r="F40" s="10"/>
      <c r="G40" s="11">
        <f>(+'13.1'!AE38)+(+'13.1'!AE69)+(+'2.0'!AA18)</f>
        <v>0</v>
      </c>
      <c r="H40" s="11">
        <f>+G40+'12.4'!H40</f>
        <v>0</v>
      </c>
      <c r="I40" s="10"/>
    </row>
    <row r="41" spans="2:9" ht="18.75" x14ac:dyDescent="0.3">
      <c r="B41" s="10" t="str">
        <f>'4.4'!B44</f>
        <v>Honorariums / Honoraires</v>
      </c>
      <c r="C41" s="10"/>
      <c r="D41" s="10"/>
      <c r="E41" s="10"/>
      <c r="F41" s="10"/>
      <c r="G41" s="11">
        <f>('13.1'!AF38)+(+'13.1'!AF69)+(+'2.0'!AB18)</f>
        <v>0</v>
      </c>
      <c r="H41" s="11">
        <f>+G41+'12.4'!H41</f>
        <v>0</v>
      </c>
      <c r="I41" s="10"/>
    </row>
    <row r="42" spans="2:9" ht="18.75" x14ac:dyDescent="0.3">
      <c r="B42" s="10" t="str">
        <f>'4.4'!B45</f>
        <v>Loss of wages / Pertes de salaires</v>
      </c>
      <c r="C42" s="10"/>
      <c r="D42" s="10"/>
      <c r="E42" s="10"/>
      <c r="F42" s="10"/>
      <c r="G42" s="11">
        <f>('13.1'!AG38)+(+'13.1'!AG69)+(+'2.0'!AC18)</f>
        <v>0</v>
      </c>
      <c r="H42" s="11">
        <f>+G42+'12.4'!H42</f>
        <v>0</v>
      </c>
      <c r="I42" s="10"/>
    </row>
    <row r="43" spans="2:9" ht="35.25" customHeight="1" x14ac:dyDescent="0.3">
      <c r="B43" s="266" t="str">
        <f>'3.0'!O7</f>
        <v>Investment and Interest Expenses / Frais de placements et d'intérêts</v>
      </c>
      <c r="C43" s="266"/>
      <c r="D43" s="266"/>
      <c r="E43" s="266"/>
      <c r="F43" s="266"/>
      <c r="G43" s="11">
        <f>'3.0'!O18</f>
        <v>0</v>
      </c>
      <c r="H43" s="11">
        <f>+G43+'12.4'!H43</f>
        <v>0</v>
      </c>
      <c r="I43" s="10"/>
    </row>
    <row r="44" spans="2:9" ht="18.75" x14ac:dyDescent="0.3">
      <c r="B44" s="10" t="s">
        <v>43</v>
      </c>
      <c r="C44" s="10"/>
      <c r="D44" s="10"/>
      <c r="E44" s="10"/>
      <c r="F44" s="10"/>
      <c r="G44" s="11">
        <f>('13.1'!AK38)+(+'13.1'!AK69)+(+'2.0'!AD18)+(+'3.0'!P18)</f>
        <v>0</v>
      </c>
      <c r="H44" s="11">
        <f>+G44+'12.4'!H44</f>
        <v>0</v>
      </c>
      <c r="I44" s="10"/>
    </row>
    <row r="45" spans="2:9" ht="18.75" x14ac:dyDescent="0.3">
      <c r="B45" s="10"/>
      <c r="C45" s="10"/>
      <c r="D45" s="10"/>
      <c r="E45" s="10"/>
      <c r="F45" s="10"/>
      <c r="G45" s="12"/>
      <c r="H45" s="12"/>
      <c r="I45" s="10"/>
    </row>
    <row r="46" spans="2:9" ht="18.75" x14ac:dyDescent="0.3">
      <c r="B46" s="10"/>
      <c r="C46" s="10"/>
      <c r="D46" s="10"/>
      <c r="E46" s="10"/>
      <c r="F46" s="10"/>
      <c r="G46" s="10"/>
      <c r="H46" s="10"/>
      <c r="I46" s="10"/>
    </row>
    <row r="47" spans="2:9" ht="18.75" x14ac:dyDescent="0.3">
      <c r="B47" s="10" t="s">
        <v>95</v>
      </c>
      <c r="C47" s="10"/>
      <c r="D47" s="10"/>
      <c r="E47" s="10"/>
      <c r="F47" s="10"/>
      <c r="G47" s="13">
        <f>SUM(G23:G44)</f>
        <v>0</v>
      </c>
      <c r="H47" s="13">
        <f>SUM(H23:H44)</f>
        <v>0</v>
      </c>
      <c r="I47" s="10"/>
    </row>
    <row r="48" spans="2:9" ht="18.75" x14ac:dyDescent="0.3">
      <c r="B48" s="10"/>
      <c r="C48" s="10"/>
      <c r="D48" s="10"/>
      <c r="E48" s="10"/>
      <c r="F48" s="10"/>
      <c r="G48" s="10"/>
      <c r="H48" s="10"/>
      <c r="I48" s="10"/>
    </row>
    <row r="49" spans="1:8" ht="21.75" thickBot="1" x14ac:dyDescent="0.4">
      <c r="B49" s="9" t="s">
        <v>96</v>
      </c>
      <c r="G49" s="18">
        <f>+G17-G47</f>
        <v>0</v>
      </c>
      <c r="H49" s="18">
        <f>+H17-H47</f>
        <v>0</v>
      </c>
    </row>
    <row r="50" spans="1:8" ht="15.75" thickTop="1" x14ac:dyDescent="0.25"/>
    <row r="54" spans="1:8" ht="15.75" thickBot="1" x14ac:dyDescent="0.3">
      <c r="A54" s="2" t="s">
        <v>23</v>
      </c>
      <c r="B54" s="22"/>
      <c r="C54" s="22"/>
      <c r="D54" s="22"/>
      <c r="F54" s="22"/>
      <c r="G54" s="22"/>
      <c r="H54" s="22"/>
    </row>
    <row r="55" spans="1:8" x14ac:dyDescent="0.25">
      <c r="A55" s="2" t="s">
        <v>97</v>
      </c>
      <c r="B55" s="2" t="s">
        <v>98</v>
      </c>
      <c r="F55" s="2" t="s">
        <v>99</v>
      </c>
    </row>
  </sheetData>
  <sheetProtection algorithmName="SHA-512" hashValue="wizj38dTr3skGSoiQjkzv6CgCf1E38BEc1IRLrpVFo9r3M32DAfijN/RBry1intTjG9kqJRCQjpkjdkrRRXOgA==" saltValue="Yqrp/AAlVRerj93LeuDS1g==" spinCount="100000" sheet="1" objects="1" scenarios="1" formatColumns="0" formatRows="0" selectLockedCells="1"/>
  <mergeCells count="6">
    <mergeCell ref="B43:F43"/>
    <mergeCell ref="G6:G7"/>
    <mergeCell ref="H6:H7"/>
    <mergeCell ref="B26:F27"/>
    <mergeCell ref="G26:G27"/>
    <mergeCell ref="H26:H27"/>
  </mergeCells>
  <pageMargins left="0.7" right="0.7" top="0.75" bottom="0.75" header="0.3" footer="0.3"/>
  <pageSetup scale="63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85" zoomScaleNormal="85" workbookViewId="0">
      <selection activeCell="B11" sqref="B11"/>
    </sheetView>
  </sheetViews>
  <sheetFormatPr defaultColWidth="11.42578125" defaultRowHeight="15" x14ac:dyDescent="0.25"/>
  <cols>
    <col min="1" max="1" width="6.28515625" customWidth="1"/>
    <col min="2" max="2" width="13.85546875" customWidth="1"/>
    <col min="3" max="3" width="14.85546875" customWidth="1"/>
    <col min="4" max="4" width="39" customWidth="1"/>
    <col min="5" max="5" width="11.85546875" bestFit="1" customWidth="1"/>
    <col min="7" max="7" width="18.28515625" bestFit="1" customWidth="1"/>
    <col min="8" max="8" width="15.28515625" customWidth="1"/>
    <col min="13" max="13" width="20.28515625" customWidth="1"/>
    <col min="14" max="14" width="14" customWidth="1"/>
    <col min="16" max="16" width="15.42578125" customWidth="1"/>
    <col min="17" max="17" width="14.140625" customWidth="1"/>
    <col min="18" max="18" width="15.42578125" customWidth="1"/>
    <col min="29" max="29" width="15.140625" customWidth="1"/>
    <col min="31" max="36" width="14.7109375" customWidth="1"/>
    <col min="38" max="38" width="26.7109375" customWidth="1"/>
  </cols>
  <sheetData>
    <row r="1" spans="1:38" ht="15.75" thickBot="1" x14ac:dyDescent="0.3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</row>
    <row r="2" spans="1:38" x14ac:dyDescent="0.25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9"/>
    </row>
    <row r="3" spans="1:38" ht="23.25" x14ac:dyDescent="0.35">
      <c r="A3" s="243" t="s">
        <v>200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5"/>
    </row>
    <row r="4" spans="1:38" ht="23.25" x14ac:dyDescent="0.35">
      <c r="A4" s="154" t="s">
        <v>20</v>
      </c>
      <c r="B4" s="155"/>
      <c r="C4" s="141">
        <f>+'13.1'!C4</f>
        <v>0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6"/>
    </row>
    <row r="5" spans="1:38" ht="23.25" x14ac:dyDescent="0.35">
      <c r="A5" s="243" t="s">
        <v>115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5"/>
    </row>
    <row r="6" spans="1:38" ht="23.25" x14ac:dyDescent="0.35">
      <c r="A6" s="183" t="s">
        <v>32</v>
      </c>
      <c r="B6" s="184"/>
      <c r="C6" s="184"/>
      <c r="D6" s="184">
        <f>+'13.1'!D6</f>
        <v>2020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5"/>
    </row>
    <row r="7" spans="1:38" ht="23.25" x14ac:dyDescent="0.35">
      <c r="A7" s="183" t="s">
        <v>73</v>
      </c>
      <c r="B7" s="157"/>
      <c r="C7" s="157"/>
      <c r="D7" s="184">
        <f>+D6</f>
        <v>2020</v>
      </c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8"/>
    </row>
    <row r="8" spans="1:38" x14ac:dyDescent="0.25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227" t="s">
        <v>181</v>
      </c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46"/>
    </row>
    <row r="9" spans="1:38" ht="87.75" customHeight="1" x14ac:dyDescent="0.25">
      <c r="A9" s="161"/>
      <c r="B9" s="144" t="s">
        <v>17</v>
      </c>
      <c r="C9" s="144" t="s">
        <v>38</v>
      </c>
      <c r="D9" s="144" t="s">
        <v>18</v>
      </c>
      <c r="E9" s="144" t="s">
        <v>39</v>
      </c>
      <c r="F9" s="144" t="s">
        <v>40</v>
      </c>
      <c r="G9" s="144" t="str">
        <f>'13.1'!G9</f>
        <v>Transfers from Other Bank Account / Transferts du Autre Compte Bancaire</v>
      </c>
      <c r="H9" s="144" t="str">
        <f>'4.1'!H8</f>
        <v xml:space="preserve">Transfers from Investments / Transferts des Investissements </v>
      </c>
      <c r="I9" s="144" t="s">
        <v>41</v>
      </c>
      <c r="J9" s="144" t="s">
        <v>35</v>
      </c>
      <c r="K9" s="144" t="s">
        <v>42</v>
      </c>
      <c r="L9" s="144" t="s">
        <v>43</v>
      </c>
      <c r="M9" s="144" t="s">
        <v>44</v>
      </c>
      <c r="N9" s="144" t="s">
        <v>45</v>
      </c>
      <c r="O9" s="144" t="s">
        <v>46</v>
      </c>
      <c r="P9" s="144" t="s">
        <v>47</v>
      </c>
      <c r="Q9" s="144" t="str">
        <f>'4.1'!Q8</f>
        <v>Conferences &amp; Training / Conférences &amp; Formation</v>
      </c>
      <c r="R9" s="144" t="str">
        <f>'4.1'!R8</f>
        <v>Conventions &amp; Collective Bargaining / Conventions &amp; Négociation Collective</v>
      </c>
      <c r="S9" s="144" t="s">
        <v>48</v>
      </c>
      <c r="T9" s="144" t="s">
        <v>49</v>
      </c>
      <c r="U9" s="144" t="s">
        <v>50</v>
      </c>
      <c r="V9" s="144" t="s">
        <v>51</v>
      </c>
      <c r="W9" s="144" t="s">
        <v>52</v>
      </c>
      <c r="X9" s="144" t="s">
        <v>53</v>
      </c>
      <c r="Y9" s="144" t="s">
        <v>54</v>
      </c>
      <c r="Z9" s="144" t="s">
        <v>55</v>
      </c>
      <c r="AA9" s="144" t="s">
        <v>56</v>
      </c>
      <c r="AB9" s="144" t="s">
        <v>36</v>
      </c>
      <c r="AC9" s="144" t="s">
        <v>57</v>
      </c>
      <c r="AD9" s="144" t="s">
        <v>58</v>
      </c>
      <c r="AE9" s="144" t="s">
        <v>59</v>
      </c>
      <c r="AF9" s="144" t="str">
        <f>'4.1'!AF8</f>
        <v xml:space="preserve">Honorariums / Honoraires </v>
      </c>
      <c r="AG9" s="144" t="str">
        <f>'4.1'!AG8</f>
        <v>Loss of Wages / Pertes de Salaires</v>
      </c>
      <c r="AH9" s="144" t="str">
        <f>'4.1'!AH8</f>
        <v>Petty Cash Transfers / Transferts Petite Caisse</v>
      </c>
      <c r="AI9" s="144" t="str">
        <f>'4.1'!AI8</f>
        <v>Investment Transfers / Transferts Investissements</v>
      </c>
      <c r="AJ9" s="144" t="str">
        <f>'13.1'!AJ9</f>
        <v>Other Bank Account Transfers / Transferts Autre Compte Bancaire</v>
      </c>
      <c r="AK9" s="144" t="s">
        <v>43</v>
      </c>
      <c r="AL9" s="162" t="s">
        <v>60</v>
      </c>
    </row>
    <row r="10" spans="1:38" x14ac:dyDescent="0.25">
      <c r="A10" s="163"/>
      <c r="B10" s="147">
        <v>44136</v>
      </c>
      <c r="C10" s="146"/>
      <c r="D10" s="146" t="s">
        <v>62</v>
      </c>
      <c r="E10" s="148">
        <f>'13.1'!E38</f>
        <v>0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64"/>
    </row>
    <row r="11" spans="1:38" x14ac:dyDescent="0.25">
      <c r="A11" s="163">
        <v>1</v>
      </c>
      <c r="B11" s="112"/>
      <c r="C11" s="103"/>
      <c r="D11" s="103"/>
      <c r="E11" s="148">
        <f t="shared" ref="E11:E35" si="0">+E10+F11-N11</f>
        <v>0</v>
      </c>
      <c r="F11" s="148">
        <f>SUM(H11:L11)</f>
        <v>0</v>
      </c>
      <c r="G11" s="148"/>
      <c r="H11" s="148"/>
      <c r="I11" s="105"/>
      <c r="J11" s="105"/>
      <c r="K11" s="105"/>
      <c r="L11" s="105"/>
      <c r="M11" s="105"/>
      <c r="N11" s="148">
        <f>SUM(O11:AK11)</f>
        <v>0</v>
      </c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29"/>
    </row>
    <row r="12" spans="1:38" x14ac:dyDescent="0.25">
      <c r="A12" s="163">
        <f>1+A11</f>
        <v>2</v>
      </c>
      <c r="B12" s="112"/>
      <c r="C12" s="103"/>
      <c r="D12" s="103"/>
      <c r="E12" s="148">
        <f t="shared" si="0"/>
        <v>0</v>
      </c>
      <c r="F12" s="148">
        <f t="shared" ref="F12:F35" si="1">SUM(H12:L12)</f>
        <v>0</v>
      </c>
      <c r="G12" s="148"/>
      <c r="H12" s="148"/>
      <c r="I12" s="105"/>
      <c r="J12" s="105"/>
      <c r="K12" s="105"/>
      <c r="L12" s="105"/>
      <c r="M12" s="105"/>
      <c r="N12" s="148">
        <f t="shared" ref="N12:N34" si="2">SUM(O12:AK12)</f>
        <v>0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29"/>
    </row>
    <row r="13" spans="1:38" x14ac:dyDescent="0.25">
      <c r="A13" s="163">
        <f t="shared" ref="A13:A37" si="3">1+A12</f>
        <v>3</v>
      </c>
      <c r="B13" s="112"/>
      <c r="C13" s="103"/>
      <c r="D13" s="103"/>
      <c r="E13" s="148">
        <f t="shared" si="0"/>
        <v>0</v>
      </c>
      <c r="F13" s="148">
        <f t="shared" si="1"/>
        <v>0</v>
      </c>
      <c r="G13" s="148"/>
      <c r="H13" s="148"/>
      <c r="I13" s="105"/>
      <c r="J13" s="105"/>
      <c r="K13" s="105"/>
      <c r="L13" s="105"/>
      <c r="M13" s="105"/>
      <c r="N13" s="148">
        <f t="shared" si="2"/>
        <v>0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29"/>
    </row>
    <row r="14" spans="1:38" x14ac:dyDescent="0.25">
      <c r="A14" s="163">
        <f t="shared" si="3"/>
        <v>4</v>
      </c>
      <c r="B14" s="112"/>
      <c r="C14" s="103"/>
      <c r="D14" s="103"/>
      <c r="E14" s="148">
        <f t="shared" si="0"/>
        <v>0</v>
      </c>
      <c r="F14" s="148">
        <f t="shared" si="1"/>
        <v>0</v>
      </c>
      <c r="G14" s="148"/>
      <c r="H14" s="148"/>
      <c r="I14" s="105"/>
      <c r="J14" s="105"/>
      <c r="K14" s="105"/>
      <c r="L14" s="105"/>
      <c r="M14" s="105"/>
      <c r="N14" s="148">
        <f t="shared" si="2"/>
        <v>0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29"/>
    </row>
    <row r="15" spans="1:38" x14ac:dyDescent="0.25">
      <c r="A15" s="163">
        <f t="shared" si="3"/>
        <v>5</v>
      </c>
      <c r="B15" s="112"/>
      <c r="C15" s="103"/>
      <c r="D15" s="103"/>
      <c r="E15" s="148">
        <f t="shared" si="0"/>
        <v>0</v>
      </c>
      <c r="F15" s="148">
        <f t="shared" si="1"/>
        <v>0</v>
      </c>
      <c r="G15" s="148"/>
      <c r="H15" s="148"/>
      <c r="I15" s="105"/>
      <c r="J15" s="105"/>
      <c r="K15" s="105"/>
      <c r="L15" s="105"/>
      <c r="M15" s="105"/>
      <c r="N15" s="148">
        <f t="shared" si="2"/>
        <v>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29"/>
    </row>
    <row r="16" spans="1:38" x14ac:dyDescent="0.25">
      <c r="A16" s="163">
        <f t="shared" si="3"/>
        <v>6</v>
      </c>
      <c r="B16" s="112"/>
      <c r="C16" s="103"/>
      <c r="D16" s="103"/>
      <c r="E16" s="148">
        <f t="shared" si="0"/>
        <v>0</v>
      </c>
      <c r="F16" s="148">
        <f t="shared" si="1"/>
        <v>0</v>
      </c>
      <c r="G16" s="148"/>
      <c r="H16" s="148"/>
      <c r="I16" s="105"/>
      <c r="J16" s="105"/>
      <c r="K16" s="105"/>
      <c r="L16" s="105"/>
      <c r="M16" s="105"/>
      <c r="N16" s="148">
        <f t="shared" si="2"/>
        <v>0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29"/>
    </row>
    <row r="17" spans="1:38" x14ac:dyDescent="0.25">
      <c r="A17" s="163">
        <f t="shared" si="3"/>
        <v>7</v>
      </c>
      <c r="B17" s="112"/>
      <c r="C17" s="103"/>
      <c r="D17" s="103"/>
      <c r="E17" s="148">
        <f t="shared" si="0"/>
        <v>0</v>
      </c>
      <c r="F17" s="148">
        <f t="shared" si="1"/>
        <v>0</v>
      </c>
      <c r="G17" s="148"/>
      <c r="H17" s="148"/>
      <c r="I17" s="105"/>
      <c r="J17" s="105"/>
      <c r="K17" s="105"/>
      <c r="L17" s="105"/>
      <c r="M17" s="105"/>
      <c r="N17" s="148">
        <f t="shared" si="2"/>
        <v>0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29"/>
    </row>
    <row r="18" spans="1:38" x14ac:dyDescent="0.25">
      <c r="A18" s="163">
        <f t="shared" si="3"/>
        <v>8</v>
      </c>
      <c r="B18" s="112"/>
      <c r="C18" s="103"/>
      <c r="D18" s="103"/>
      <c r="E18" s="148">
        <f t="shared" si="0"/>
        <v>0</v>
      </c>
      <c r="F18" s="148">
        <f t="shared" si="1"/>
        <v>0</v>
      </c>
      <c r="G18" s="148"/>
      <c r="H18" s="148"/>
      <c r="I18" s="105"/>
      <c r="J18" s="105"/>
      <c r="K18" s="105"/>
      <c r="L18" s="105"/>
      <c r="M18" s="105"/>
      <c r="N18" s="148">
        <f t="shared" si="2"/>
        <v>0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29"/>
    </row>
    <row r="19" spans="1:38" x14ac:dyDescent="0.25">
      <c r="A19" s="163">
        <f t="shared" si="3"/>
        <v>9</v>
      </c>
      <c r="B19" s="112"/>
      <c r="C19" s="103"/>
      <c r="D19" s="103"/>
      <c r="E19" s="148">
        <f t="shared" si="0"/>
        <v>0</v>
      </c>
      <c r="F19" s="148">
        <f t="shared" si="1"/>
        <v>0</v>
      </c>
      <c r="G19" s="148"/>
      <c r="H19" s="148"/>
      <c r="I19" s="105"/>
      <c r="J19" s="105"/>
      <c r="K19" s="105"/>
      <c r="L19" s="105"/>
      <c r="M19" s="105"/>
      <c r="N19" s="148">
        <f t="shared" si="2"/>
        <v>0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29"/>
    </row>
    <row r="20" spans="1:38" x14ac:dyDescent="0.25">
      <c r="A20" s="163">
        <f t="shared" si="3"/>
        <v>10</v>
      </c>
      <c r="B20" s="112"/>
      <c r="C20" s="103"/>
      <c r="D20" s="103"/>
      <c r="E20" s="148">
        <f t="shared" si="0"/>
        <v>0</v>
      </c>
      <c r="F20" s="148">
        <f t="shared" si="1"/>
        <v>0</v>
      </c>
      <c r="G20" s="148"/>
      <c r="H20" s="148"/>
      <c r="I20" s="105"/>
      <c r="J20" s="105"/>
      <c r="K20" s="105"/>
      <c r="L20" s="105"/>
      <c r="M20" s="105"/>
      <c r="N20" s="148">
        <f t="shared" si="2"/>
        <v>0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29"/>
    </row>
    <row r="21" spans="1:38" x14ac:dyDescent="0.25">
      <c r="A21" s="163">
        <f t="shared" si="3"/>
        <v>11</v>
      </c>
      <c r="B21" s="112"/>
      <c r="C21" s="103"/>
      <c r="D21" s="103"/>
      <c r="E21" s="148">
        <f t="shared" si="0"/>
        <v>0</v>
      </c>
      <c r="F21" s="148">
        <f t="shared" si="1"/>
        <v>0</v>
      </c>
      <c r="G21" s="148"/>
      <c r="H21" s="148"/>
      <c r="I21" s="105"/>
      <c r="J21" s="105"/>
      <c r="K21" s="105"/>
      <c r="L21" s="105"/>
      <c r="M21" s="105"/>
      <c r="N21" s="148">
        <f t="shared" si="2"/>
        <v>0</v>
      </c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29"/>
    </row>
    <row r="22" spans="1:38" x14ac:dyDescent="0.25">
      <c r="A22" s="163">
        <f t="shared" si="3"/>
        <v>12</v>
      </c>
      <c r="B22" s="112"/>
      <c r="C22" s="103"/>
      <c r="D22" s="121"/>
      <c r="E22" s="148">
        <f t="shared" si="0"/>
        <v>0</v>
      </c>
      <c r="F22" s="148">
        <f t="shared" si="1"/>
        <v>0</v>
      </c>
      <c r="G22" s="148"/>
      <c r="H22" s="148"/>
      <c r="I22" s="105"/>
      <c r="J22" s="105"/>
      <c r="K22" s="105"/>
      <c r="L22" s="105"/>
      <c r="M22" s="105"/>
      <c r="N22" s="148">
        <f t="shared" si="2"/>
        <v>0</v>
      </c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29"/>
    </row>
    <row r="23" spans="1:38" x14ac:dyDescent="0.25">
      <c r="A23" s="163">
        <f t="shared" si="3"/>
        <v>13</v>
      </c>
      <c r="B23" s="112"/>
      <c r="C23" s="103"/>
      <c r="D23" s="121"/>
      <c r="E23" s="148">
        <f t="shared" ref="E23:E32" si="4">+E22+F23-N23</f>
        <v>0</v>
      </c>
      <c r="F23" s="148">
        <f t="shared" si="1"/>
        <v>0</v>
      </c>
      <c r="G23" s="148"/>
      <c r="H23" s="148"/>
      <c r="I23" s="105"/>
      <c r="J23" s="105"/>
      <c r="K23" s="105"/>
      <c r="L23" s="105"/>
      <c r="M23" s="105"/>
      <c r="N23" s="148">
        <f t="shared" si="2"/>
        <v>0</v>
      </c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29"/>
    </row>
    <row r="24" spans="1:38" x14ac:dyDescent="0.25">
      <c r="A24" s="163">
        <f t="shared" si="3"/>
        <v>14</v>
      </c>
      <c r="B24" s="112"/>
      <c r="C24" s="103"/>
      <c r="D24" s="121"/>
      <c r="E24" s="148">
        <f t="shared" si="4"/>
        <v>0</v>
      </c>
      <c r="F24" s="148">
        <f t="shared" si="1"/>
        <v>0</v>
      </c>
      <c r="G24" s="148"/>
      <c r="H24" s="148"/>
      <c r="I24" s="105"/>
      <c r="J24" s="105"/>
      <c r="K24" s="105"/>
      <c r="L24" s="105"/>
      <c r="M24" s="105"/>
      <c r="N24" s="148">
        <f t="shared" si="2"/>
        <v>0</v>
      </c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29"/>
    </row>
    <row r="25" spans="1:38" x14ac:dyDescent="0.25">
      <c r="A25" s="163">
        <f t="shared" si="3"/>
        <v>15</v>
      </c>
      <c r="B25" s="112"/>
      <c r="C25" s="103"/>
      <c r="D25" s="121"/>
      <c r="E25" s="148">
        <f t="shared" si="4"/>
        <v>0</v>
      </c>
      <c r="F25" s="148">
        <f t="shared" si="1"/>
        <v>0</v>
      </c>
      <c r="G25" s="148"/>
      <c r="H25" s="148"/>
      <c r="I25" s="105"/>
      <c r="J25" s="105"/>
      <c r="K25" s="105"/>
      <c r="L25" s="105"/>
      <c r="M25" s="105"/>
      <c r="N25" s="148">
        <f t="shared" si="2"/>
        <v>0</v>
      </c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29"/>
    </row>
    <row r="26" spans="1:38" x14ac:dyDescent="0.25">
      <c r="A26" s="163">
        <f t="shared" si="3"/>
        <v>16</v>
      </c>
      <c r="B26" s="112"/>
      <c r="C26" s="103"/>
      <c r="D26" s="121"/>
      <c r="E26" s="148">
        <f t="shared" si="4"/>
        <v>0</v>
      </c>
      <c r="F26" s="148">
        <f t="shared" si="1"/>
        <v>0</v>
      </c>
      <c r="G26" s="148"/>
      <c r="H26" s="148"/>
      <c r="I26" s="105"/>
      <c r="J26" s="105"/>
      <c r="K26" s="105"/>
      <c r="L26" s="105"/>
      <c r="M26" s="105"/>
      <c r="N26" s="148">
        <f t="shared" si="2"/>
        <v>0</v>
      </c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29"/>
    </row>
    <row r="27" spans="1:38" x14ac:dyDescent="0.25">
      <c r="A27" s="163">
        <f t="shared" si="3"/>
        <v>17</v>
      </c>
      <c r="B27" s="112"/>
      <c r="C27" s="103"/>
      <c r="D27" s="121"/>
      <c r="E27" s="148">
        <f t="shared" si="4"/>
        <v>0</v>
      </c>
      <c r="F27" s="148">
        <f t="shared" si="1"/>
        <v>0</v>
      </c>
      <c r="G27" s="148"/>
      <c r="H27" s="148"/>
      <c r="I27" s="105"/>
      <c r="J27" s="105"/>
      <c r="K27" s="105"/>
      <c r="L27" s="105"/>
      <c r="M27" s="105"/>
      <c r="N27" s="148">
        <f t="shared" si="2"/>
        <v>0</v>
      </c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29"/>
    </row>
    <row r="28" spans="1:38" x14ac:dyDescent="0.25">
      <c r="A28" s="163">
        <f t="shared" si="3"/>
        <v>18</v>
      </c>
      <c r="B28" s="103"/>
      <c r="C28" s="103"/>
      <c r="D28" s="103"/>
      <c r="E28" s="148">
        <f t="shared" si="4"/>
        <v>0</v>
      </c>
      <c r="F28" s="148">
        <f t="shared" si="1"/>
        <v>0</v>
      </c>
      <c r="G28" s="148"/>
      <c r="H28" s="148"/>
      <c r="I28" s="105"/>
      <c r="J28" s="105"/>
      <c r="K28" s="105"/>
      <c r="L28" s="105"/>
      <c r="M28" s="105"/>
      <c r="N28" s="148">
        <f t="shared" si="2"/>
        <v>0</v>
      </c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29"/>
    </row>
    <row r="29" spans="1:38" x14ac:dyDescent="0.25">
      <c r="A29" s="163">
        <f t="shared" si="3"/>
        <v>19</v>
      </c>
      <c r="B29" s="112"/>
      <c r="C29" s="103"/>
      <c r="D29" s="103"/>
      <c r="E29" s="148">
        <f t="shared" si="4"/>
        <v>0</v>
      </c>
      <c r="F29" s="148">
        <f t="shared" si="1"/>
        <v>0</v>
      </c>
      <c r="G29" s="148"/>
      <c r="H29" s="148"/>
      <c r="I29" s="105"/>
      <c r="J29" s="105"/>
      <c r="K29" s="105"/>
      <c r="L29" s="105"/>
      <c r="M29" s="105"/>
      <c r="N29" s="148">
        <f t="shared" si="2"/>
        <v>0</v>
      </c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29"/>
    </row>
    <row r="30" spans="1:38" x14ac:dyDescent="0.25">
      <c r="A30" s="163">
        <f t="shared" si="3"/>
        <v>20</v>
      </c>
      <c r="B30" s="112"/>
      <c r="C30" s="103"/>
      <c r="D30" s="103"/>
      <c r="E30" s="148">
        <f t="shared" si="4"/>
        <v>0</v>
      </c>
      <c r="F30" s="148">
        <f t="shared" si="1"/>
        <v>0</v>
      </c>
      <c r="G30" s="148"/>
      <c r="H30" s="148"/>
      <c r="I30" s="105"/>
      <c r="J30" s="105"/>
      <c r="K30" s="105"/>
      <c r="L30" s="105"/>
      <c r="M30" s="105"/>
      <c r="N30" s="148">
        <f t="shared" si="2"/>
        <v>0</v>
      </c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29"/>
    </row>
    <row r="31" spans="1:38" x14ac:dyDescent="0.25">
      <c r="A31" s="163">
        <f t="shared" si="3"/>
        <v>21</v>
      </c>
      <c r="B31" s="112"/>
      <c r="C31" s="103"/>
      <c r="D31" s="103"/>
      <c r="E31" s="148">
        <f t="shared" si="4"/>
        <v>0</v>
      </c>
      <c r="F31" s="148">
        <f t="shared" si="1"/>
        <v>0</v>
      </c>
      <c r="G31" s="148"/>
      <c r="H31" s="148"/>
      <c r="I31" s="105"/>
      <c r="J31" s="105"/>
      <c r="K31" s="105"/>
      <c r="L31" s="105"/>
      <c r="M31" s="105"/>
      <c r="N31" s="148">
        <f t="shared" si="2"/>
        <v>0</v>
      </c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29"/>
    </row>
    <row r="32" spans="1:38" x14ac:dyDescent="0.25">
      <c r="A32" s="163">
        <f t="shared" si="3"/>
        <v>22</v>
      </c>
      <c r="B32" s="112"/>
      <c r="C32" s="103"/>
      <c r="D32" s="103"/>
      <c r="E32" s="148">
        <f t="shared" si="4"/>
        <v>0</v>
      </c>
      <c r="F32" s="148">
        <f t="shared" si="1"/>
        <v>0</v>
      </c>
      <c r="G32" s="148"/>
      <c r="H32" s="148"/>
      <c r="I32" s="105"/>
      <c r="J32" s="105"/>
      <c r="K32" s="105"/>
      <c r="L32" s="105"/>
      <c r="M32" s="105"/>
      <c r="N32" s="148">
        <f t="shared" si="2"/>
        <v>0</v>
      </c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29"/>
    </row>
    <row r="33" spans="1:38" x14ac:dyDescent="0.25">
      <c r="A33" s="163">
        <f t="shared" si="3"/>
        <v>23</v>
      </c>
      <c r="B33" s="112"/>
      <c r="C33" s="103"/>
      <c r="D33" s="103"/>
      <c r="E33" s="148">
        <f t="shared" si="0"/>
        <v>0</v>
      </c>
      <c r="F33" s="148">
        <f t="shared" si="1"/>
        <v>0</v>
      </c>
      <c r="G33" s="148"/>
      <c r="H33" s="148"/>
      <c r="I33" s="105"/>
      <c r="J33" s="105"/>
      <c r="K33" s="105"/>
      <c r="L33" s="105"/>
      <c r="M33" s="105"/>
      <c r="N33" s="148">
        <f t="shared" si="2"/>
        <v>0</v>
      </c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29"/>
    </row>
    <row r="34" spans="1:38" x14ac:dyDescent="0.25">
      <c r="A34" s="163">
        <f t="shared" si="3"/>
        <v>24</v>
      </c>
      <c r="B34" s="112"/>
      <c r="C34" s="103"/>
      <c r="D34" s="103"/>
      <c r="E34" s="148">
        <f t="shared" si="0"/>
        <v>0</v>
      </c>
      <c r="F34" s="148">
        <f t="shared" si="1"/>
        <v>0</v>
      </c>
      <c r="G34" s="148"/>
      <c r="H34" s="148"/>
      <c r="I34" s="105"/>
      <c r="J34" s="105"/>
      <c r="K34" s="105"/>
      <c r="L34" s="105"/>
      <c r="M34" s="105"/>
      <c r="N34" s="148">
        <f t="shared" si="2"/>
        <v>0</v>
      </c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29"/>
    </row>
    <row r="35" spans="1:38" x14ac:dyDescent="0.25">
      <c r="A35" s="163">
        <f t="shared" si="3"/>
        <v>25</v>
      </c>
      <c r="B35" s="112"/>
      <c r="C35" s="103"/>
      <c r="D35" s="103"/>
      <c r="E35" s="148">
        <f t="shared" si="0"/>
        <v>0</v>
      </c>
      <c r="F35" s="148">
        <f t="shared" si="1"/>
        <v>0</v>
      </c>
      <c r="G35" s="148"/>
      <c r="H35" s="148"/>
      <c r="I35" s="105"/>
      <c r="J35" s="105"/>
      <c r="K35" s="105"/>
      <c r="L35" s="105"/>
      <c r="M35" s="105"/>
      <c r="N35" s="148">
        <f>SUM(O35:AK35)</f>
        <v>0</v>
      </c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29"/>
    </row>
    <row r="36" spans="1:38" ht="30" customHeight="1" x14ac:dyDescent="0.25">
      <c r="A36" s="165">
        <f t="shared" si="3"/>
        <v>26</v>
      </c>
      <c r="B36" s="271" t="str">
        <f>'13.1'!B36:D36</f>
        <v>Month - Total Transfers from Other Bank Account / Total des Transferts provenant du Autre Compte Bancaire pour le Mois</v>
      </c>
      <c r="C36" s="272"/>
      <c r="D36" s="273"/>
      <c r="E36" s="166">
        <f>F36</f>
        <v>0</v>
      </c>
      <c r="F36" s="166">
        <f>G36</f>
        <v>0</v>
      </c>
      <c r="G36" s="166">
        <f>AJ69</f>
        <v>0</v>
      </c>
      <c r="H36" s="166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64"/>
    </row>
    <row r="37" spans="1:38" ht="28.5" customHeight="1" x14ac:dyDescent="0.25">
      <c r="A37" s="165">
        <f t="shared" si="3"/>
        <v>27</v>
      </c>
      <c r="B37" s="271" t="str">
        <f>'4.1'!B36:D36</f>
        <v>Month - Total Transfers from Investment / Total des Transferts provenant des Investissements pour le Mois</v>
      </c>
      <c r="C37" s="272"/>
      <c r="D37" s="273"/>
      <c r="E37" s="166">
        <f>F37</f>
        <v>0</v>
      </c>
      <c r="F37" s="166">
        <f>H37</f>
        <v>0</v>
      </c>
      <c r="G37" s="166"/>
      <c r="H37" s="166">
        <f>'3.0'!M19</f>
        <v>0</v>
      </c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64"/>
    </row>
    <row r="38" spans="1:38" ht="15.75" thickBot="1" x14ac:dyDescent="0.3">
      <c r="A38" s="229" t="s">
        <v>0</v>
      </c>
      <c r="B38" s="230"/>
      <c r="C38" s="230"/>
      <c r="D38" s="231"/>
      <c r="E38" s="179">
        <f>+E35+F36+F37</f>
        <v>0</v>
      </c>
      <c r="F38" s="180">
        <f>SUM(F11:F37)</f>
        <v>0</v>
      </c>
      <c r="G38" s="180">
        <f>SUM(G11:G37)</f>
        <v>0</v>
      </c>
      <c r="H38" s="180">
        <f>SUM(H11:H37)</f>
        <v>0</v>
      </c>
      <c r="I38" s="180">
        <f t="shared" ref="I38:AK38" si="5">SUM(I11:I37)</f>
        <v>0</v>
      </c>
      <c r="J38" s="180">
        <f t="shared" si="5"/>
        <v>0</v>
      </c>
      <c r="K38" s="180">
        <f t="shared" si="5"/>
        <v>0</v>
      </c>
      <c r="L38" s="180">
        <f t="shared" si="5"/>
        <v>0</v>
      </c>
      <c r="M38" s="180"/>
      <c r="N38" s="180">
        <f>SUM(N11:N37)</f>
        <v>0</v>
      </c>
      <c r="O38" s="180">
        <f>SUM(O11:O37)</f>
        <v>0</v>
      </c>
      <c r="P38" s="180">
        <f t="shared" si="5"/>
        <v>0</v>
      </c>
      <c r="Q38" s="180">
        <f t="shared" si="5"/>
        <v>0</v>
      </c>
      <c r="R38" s="180">
        <f t="shared" si="5"/>
        <v>0</v>
      </c>
      <c r="S38" s="180">
        <f t="shared" si="5"/>
        <v>0</v>
      </c>
      <c r="T38" s="180">
        <f t="shared" si="5"/>
        <v>0</v>
      </c>
      <c r="U38" s="180">
        <f t="shared" si="5"/>
        <v>0</v>
      </c>
      <c r="V38" s="180">
        <f t="shared" si="5"/>
        <v>0</v>
      </c>
      <c r="W38" s="180">
        <f t="shared" si="5"/>
        <v>0</v>
      </c>
      <c r="X38" s="180">
        <f t="shared" si="5"/>
        <v>0</v>
      </c>
      <c r="Y38" s="180">
        <f t="shared" si="5"/>
        <v>0</v>
      </c>
      <c r="Z38" s="180">
        <f t="shared" si="5"/>
        <v>0</v>
      </c>
      <c r="AA38" s="180">
        <f t="shared" si="5"/>
        <v>0</v>
      </c>
      <c r="AB38" s="180">
        <f t="shared" si="5"/>
        <v>0</v>
      </c>
      <c r="AC38" s="180">
        <f t="shared" si="5"/>
        <v>0</v>
      </c>
      <c r="AD38" s="180">
        <f t="shared" si="5"/>
        <v>0</v>
      </c>
      <c r="AE38" s="180">
        <f t="shared" si="5"/>
        <v>0</v>
      </c>
      <c r="AF38" s="180">
        <f t="shared" si="5"/>
        <v>0</v>
      </c>
      <c r="AG38" s="180">
        <f t="shared" si="5"/>
        <v>0</v>
      </c>
      <c r="AH38" s="180">
        <f t="shared" si="5"/>
        <v>0</v>
      </c>
      <c r="AI38" s="180">
        <f t="shared" si="5"/>
        <v>0</v>
      </c>
      <c r="AJ38" s="180">
        <f t="shared" si="5"/>
        <v>0</v>
      </c>
      <c r="AK38" s="180">
        <f t="shared" si="5"/>
        <v>0</v>
      </c>
      <c r="AL38" s="181"/>
    </row>
    <row r="39" spans="1:38" x14ac:dyDescent="0.2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</row>
    <row r="40" spans="1:38" x14ac:dyDescent="0.25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</row>
    <row r="41" spans="1:38" x14ac:dyDescent="0.25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</row>
    <row r="42" spans="1:38" ht="15.75" thickBot="1" x14ac:dyDescent="0.3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</row>
    <row r="43" spans="1:38" x14ac:dyDescent="0.25">
      <c r="A43" s="215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7"/>
    </row>
    <row r="44" spans="1:38" ht="23.25" x14ac:dyDescent="0.35">
      <c r="A44" s="250" t="s">
        <v>200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2"/>
    </row>
    <row r="45" spans="1:38" ht="23.25" x14ac:dyDescent="0.35">
      <c r="A45" s="191" t="s">
        <v>20</v>
      </c>
      <c r="B45" s="190"/>
      <c r="C45" s="192">
        <f>+'13.1'!C45</f>
        <v>0</v>
      </c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3"/>
    </row>
    <row r="46" spans="1:38" ht="23.25" x14ac:dyDescent="0.35">
      <c r="A46" s="250" t="str">
        <f>'4.1'!A45:AL45</f>
        <v>OTHER BANK ACCOUNT / AUTRE COMPTE BANCAIRE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2"/>
    </row>
    <row r="47" spans="1:38" ht="23.25" x14ac:dyDescent="0.35">
      <c r="A47" s="194" t="s">
        <v>32</v>
      </c>
      <c r="B47" s="195"/>
      <c r="C47" s="195"/>
      <c r="D47" s="195">
        <f>+'13.1'!D47</f>
        <v>2020</v>
      </c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6"/>
    </row>
    <row r="48" spans="1:38" ht="23.25" x14ac:dyDescent="0.35">
      <c r="A48" s="194" t="s">
        <v>73</v>
      </c>
      <c r="B48" s="197"/>
      <c r="C48" s="197"/>
      <c r="D48" s="195">
        <f>+D47</f>
        <v>2020</v>
      </c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8"/>
    </row>
    <row r="49" spans="1:38" x14ac:dyDescent="0.25">
      <c r="A49" s="199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38" t="s">
        <v>177</v>
      </c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9"/>
    </row>
    <row r="50" spans="1:38" ht="105" x14ac:dyDescent="0.25">
      <c r="A50" s="201"/>
      <c r="B50" s="202" t="s">
        <v>17</v>
      </c>
      <c r="C50" s="202" t="s">
        <v>38</v>
      </c>
      <c r="D50" s="202" t="s">
        <v>18</v>
      </c>
      <c r="E50" s="202" t="s">
        <v>39</v>
      </c>
      <c r="F50" s="202" t="s">
        <v>40</v>
      </c>
      <c r="G50" s="202" t="str">
        <f>'13.1'!G50</f>
        <v>Transfers from General Bank Account / Transferts du Compte Bancaire Général</v>
      </c>
      <c r="H50" s="202" t="str">
        <f>H9</f>
        <v xml:space="preserve">Transfers from Investments / Transferts des Investissements </v>
      </c>
      <c r="I50" s="202" t="s">
        <v>41</v>
      </c>
      <c r="J50" s="202" t="s">
        <v>35</v>
      </c>
      <c r="K50" s="202" t="s">
        <v>42</v>
      </c>
      <c r="L50" s="202" t="s">
        <v>43</v>
      </c>
      <c r="M50" s="202" t="s">
        <v>44</v>
      </c>
      <c r="N50" s="202" t="s">
        <v>45</v>
      </c>
      <c r="O50" s="202" t="s">
        <v>46</v>
      </c>
      <c r="P50" s="202" t="s">
        <v>47</v>
      </c>
      <c r="Q50" s="202" t="str">
        <f>'4.1'!Q49</f>
        <v>Conferences &amp; Training / Conférences &amp; Formation</v>
      </c>
      <c r="R50" s="202" t="str">
        <f>'4.1'!R49</f>
        <v>Conventions &amp; Collective Bargaining / Conventions &amp; Négociation Collective</v>
      </c>
      <c r="S50" s="202" t="s">
        <v>48</v>
      </c>
      <c r="T50" s="202" t="s">
        <v>49</v>
      </c>
      <c r="U50" s="202" t="s">
        <v>50</v>
      </c>
      <c r="V50" s="202" t="s">
        <v>51</v>
      </c>
      <c r="W50" s="202" t="s">
        <v>52</v>
      </c>
      <c r="X50" s="202" t="s">
        <v>53</v>
      </c>
      <c r="Y50" s="202" t="s">
        <v>54</v>
      </c>
      <c r="Z50" s="202" t="s">
        <v>55</v>
      </c>
      <c r="AA50" s="202" t="s">
        <v>56</v>
      </c>
      <c r="AB50" s="202" t="s">
        <v>36</v>
      </c>
      <c r="AC50" s="202" t="s">
        <v>57</v>
      </c>
      <c r="AD50" s="202" t="s">
        <v>58</v>
      </c>
      <c r="AE50" s="202" t="s">
        <v>59</v>
      </c>
      <c r="AF50" s="202" t="str">
        <f>'4.1'!AF49</f>
        <v xml:space="preserve">Honorariums / Honoraires </v>
      </c>
      <c r="AG50" s="202" t="str">
        <f>'4.1'!AG49</f>
        <v>Loss of Wages / Pertes de Salaires</v>
      </c>
      <c r="AH50" s="202" t="str">
        <f>'4.1'!AH49</f>
        <v>Petty Cash Transfers / Transferts Petite Caisse</v>
      </c>
      <c r="AI50" s="202" t="str">
        <f>'4.1'!AI8</f>
        <v>Investment Transfers / Transferts Investissements</v>
      </c>
      <c r="AJ50" s="202" t="str">
        <f>'13.1'!AJ50</f>
        <v>Transfers to General Bank Account / Transferts au Compte Bancaire Général</v>
      </c>
      <c r="AK50" s="202" t="s">
        <v>43</v>
      </c>
      <c r="AL50" s="203" t="s">
        <v>60</v>
      </c>
    </row>
    <row r="51" spans="1:38" x14ac:dyDescent="0.25">
      <c r="A51" s="204"/>
      <c r="B51" s="205">
        <v>43770</v>
      </c>
      <c r="C51" s="206"/>
      <c r="D51" s="206" t="s">
        <v>62</v>
      </c>
      <c r="E51" s="208">
        <f>'13.1'!E69</f>
        <v>0</v>
      </c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12"/>
    </row>
    <row r="52" spans="1:38" x14ac:dyDescent="0.25">
      <c r="A52" s="204">
        <v>1</v>
      </c>
      <c r="B52" s="112"/>
      <c r="C52" s="103"/>
      <c r="D52" s="103"/>
      <c r="E52" s="208">
        <f t="shared" ref="E52:E66" si="6">+E51+F52-N52</f>
        <v>0</v>
      </c>
      <c r="F52" s="208">
        <f>SUM(H52:L52)</f>
        <v>0</v>
      </c>
      <c r="G52" s="208"/>
      <c r="H52" s="208"/>
      <c r="I52" s="105"/>
      <c r="J52" s="105"/>
      <c r="K52" s="105"/>
      <c r="L52" s="105"/>
      <c r="M52" s="105"/>
      <c r="N52" s="208">
        <f>SUM(O52:AK52)</f>
        <v>0</v>
      </c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29"/>
    </row>
    <row r="53" spans="1:38" x14ac:dyDescent="0.25">
      <c r="A53" s="204">
        <f>1+A52</f>
        <v>2</v>
      </c>
      <c r="B53" s="112"/>
      <c r="C53" s="103"/>
      <c r="D53" s="103"/>
      <c r="E53" s="208">
        <f t="shared" si="6"/>
        <v>0</v>
      </c>
      <c r="F53" s="208">
        <f t="shared" ref="F53:F66" si="7">SUM(H53:L53)</f>
        <v>0</v>
      </c>
      <c r="G53" s="208"/>
      <c r="H53" s="208"/>
      <c r="I53" s="105"/>
      <c r="J53" s="105"/>
      <c r="K53" s="105"/>
      <c r="L53" s="105"/>
      <c r="M53" s="105"/>
      <c r="N53" s="208">
        <f t="shared" ref="N53:N65" si="8">SUM(O53:AK53)</f>
        <v>0</v>
      </c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29"/>
    </row>
    <row r="54" spans="1:38" x14ac:dyDescent="0.25">
      <c r="A54" s="204">
        <f t="shared" ref="A54:A68" si="9">1+A53</f>
        <v>3</v>
      </c>
      <c r="B54" s="112"/>
      <c r="C54" s="103"/>
      <c r="D54" s="103"/>
      <c r="E54" s="208">
        <f t="shared" si="6"/>
        <v>0</v>
      </c>
      <c r="F54" s="208">
        <f t="shared" si="7"/>
        <v>0</v>
      </c>
      <c r="G54" s="208"/>
      <c r="H54" s="208"/>
      <c r="I54" s="105"/>
      <c r="J54" s="105"/>
      <c r="K54" s="105"/>
      <c r="L54" s="105"/>
      <c r="M54" s="105"/>
      <c r="N54" s="208">
        <f t="shared" si="8"/>
        <v>0</v>
      </c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29"/>
    </row>
    <row r="55" spans="1:38" x14ac:dyDescent="0.25">
      <c r="A55" s="204">
        <f t="shared" si="9"/>
        <v>4</v>
      </c>
      <c r="B55" s="112"/>
      <c r="C55" s="103"/>
      <c r="D55" s="103"/>
      <c r="E55" s="208">
        <f t="shared" si="6"/>
        <v>0</v>
      </c>
      <c r="F55" s="208">
        <f t="shared" si="7"/>
        <v>0</v>
      </c>
      <c r="G55" s="208"/>
      <c r="H55" s="208"/>
      <c r="I55" s="105"/>
      <c r="J55" s="105"/>
      <c r="K55" s="105"/>
      <c r="L55" s="105"/>
      <c r="M55" s="105"/>
      <c r="N55" s="208">
        <f t="shared" si="8"/>
        <v>0</v>
      </c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29"/>
    </row>
    <row r="56" spans="1:38" x14ac:dyDescent="0.25">
      <c r="A56" s="204">
        <f t="shared" si="9"/>
        <v>5</v>
      </c>
      <c r="B56" s="112"/>
      <c r="C56" s="103"/>
      <c r="D56" s="103"/>
      <c r="E56" s="208">
        <f t="shared" si="6"/>
        <v>0</v>
      </c>
      <c r="F56" s="208">
        <f t="shared" si="7"/>
        <v>0</v>
      </c>
      <c r="G56" s="208"/>
      <c r="H56" s="208"/>
      <c r="I56" s="105"/>
      <c r="J56" s="105"/>
      <c r="K56" s="105"/>
      <c r="L56" s="105"/>
      <c r="M56" s="105"/>
      <c r="N56" s="208">
        <f t="shared" si="8"/>
        <v>0</v>
      </c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29"/>
    </row>
    <row r="57" spans="1:38" x14ac:dyDescent="0.25">
      <c r="A57" s="204">
        <f t="shared" si="9"/>
        <v>6</v>
      </c>
      <c r="B57" s="112"/>
      <c r="C57" s="103"/>
      <c r="D57" s="103"/>
      <c r="E57" s="208">
        <f t="shared" si="6"/>
        <v>0</v>
      </c>
      <c r="F57" s="208">
        <f t="shared" si="7"/>
        <v>0</v>
      </c>
      <c r="G57" s="208"/>
      <c r="H57" s="208"/>
      <c r="I57" s="105"/>
      <c r="J57" s="105"/>
      <c r="K57" s="105"/>
      <c r="L57" s="105"/>
      <c r="M57" s="105"/>
      <c r="N57" s="208">
        <f t="shared" si="8"/>
        <v>0</v>
      </c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29"/>
    </row>
    <row r="58" spans="1:38" x14ac:dyDescent="0.25">
      <c r="A58" s="204">
        <f t="shared" si="9"/>
        <v>7</v>
      </c>
      <c r="B58" s="112"/>
      <c r="C58" s="103"/>
      <c r="D58" s="103"/>
      <c r="E58" s="208">
        <f t="shared" si="6"/>
        <v>0</v>
      </c>
      <c r="F58" s="208">
        <f t="shared" si="7"/>
        <v>0</v>
      </c>
      <c r="G58" s="208"/>
      <c r="H58" s="208"/>
      <c r="I58" s="105"/>
      <c r="J58" s="105"/>
      <c r="K58" s="105"/>
      <c r="L58" s="105"/>
      <c r="M58" s="105"/>
      <c r="N58" s="208">
        <f t="shared" si="8"/>
        <v>0</v>
      </c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29"/>
    </row>
    <row r="59" spans="1:38" x14ac:dyDescent="0.25">
      <c r="A59" s="204">
        <f t="shared" si="9"/>
        <v>8</v>
      </c>
      <c r="B59" s="112"/>
      <c r="C59" s="103"/>
      <c r="D59" s="103"/>
      <c r="E59" s="208">
        <f t="shared" si="6"/>
        <v>0</v>
      </c>
      <c r="F59" s="208">
        <f t="shared" si="7"/>
        <v>0</v>
      </c>
      <c r="G59" s="208"/>
      <c r="H59" s="208"/>
      <c r="I59" s="105"/>
      <c r="J59" s="105"/>
      <c r="K59" s="105"/>
      <c r="L59" s="105"/>
      <c r="M59" s="105"/>
      <c r="N59" s="208">
        <f t="shared" si="8"/>
        <v>0</v>
      </c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29"/>
    </row>
    <row r="60" spans="1:38" x14ac:dyDescent="0.25">
      <c r="A60" s="204">
        <f t="shared" si="9"/>
        <v>9</v>
      </c>
      <c r="B60" s="112"/>
      <c r="C60" s="103"/>
      <c r="D60" s="103"/>
      <c r="E60" s="208">
        <f t="shared" si="6"/>
        <v>0</v>
      </c>
      <c r="F60" s="208">
        <f t="shared" si="7"/>
        <v>0</v>
      </c>
      <c r="G60" s="208"/>
      <c r="H60" s="208"/>
      <c r="I60" s="105"/>
      <c r="J60" s="105"/>
      <c r="K60" s="105"/>
      <c r="L60" s="105"/>
      <c r="M60" s="105"/>
      <c r="N60" s="208">
        <f t="shared" si="8"/>
        <v>0</v>
      </c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29"/>
    </row>
    <row r="61" spans="1:38" x14ac:dyDescent="0.25">
      <c r="A61" s="204">
        <f t="shared" si="9"/>
        <v>10</v>
      </c>
      <c r="B61" s="112"/>
      <c r="C61" s="103"/>
      <c r="D61" s="103"/>
      <c r="E61" s="208">
        <f t="shared" si="6"/>
        <v>0</v>
      </c>
      <c r="F61" s="208">
        <f t="shared" si="7"/>
        <v>0</v>
      </c>
      <c r="G61" s="208"/>
      <c r="H61" s="208"/>
      <c r="I61" s="105"/>
      <c r="J61" s="105"/>
      <c r="K61" s="105"/>
      <c r="L61" s="105"/>
      <c r="M61" s="105"/>
      <c r="N61" s="208">
        <f t="shared" si="8"/>
        <v>0</v>
      </c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29"/>
    </row>
    <row r="62" spans="1:38" x14ac:dyDescent="0.25">
      <c r="A62" s="204">
        <f t="shared" si="9"/>
        <v>11</v>
      </c>
      <c r="B62" s="112"/>
      <c r="C62" s="103"/>
      <c r="D62" s="103"/>
      <c r="E62" s="208">
        <f t="shared" si="6"/>
        <v>0</v>
      </c>
      <c r="F62" s="208">
        <f t="shared" si="7"/>
        <v>0</v>
      </c>
      <c r="G62" s="208"/>
      <c r="H62" s="208"/>
      <c r="I62" s="105"/>
      <c r="J62" s="105"/>
      <c r="K62" s="105"/>
      <c r="L62" s="105"/>
      <c r="M62" s="105"/>
      <c r="N62" s="208">
        <f t="shared" si="8"/>
        <v>0</v>
      </c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29"/>
    </row>
    <row r="63" spans="1:38" x14ac:dyDescent="0.25">
      <c r="A63" s="204">
        <f t="shared" si="9"/>
        <v>12</v>
      </c>
      <c r="B63" s="112"/>
      <c r="C63" s="103"/>
      <c r="D63" s="121"/>
      <c r="E63" s="208">
        <f t="shared" si="6"/>
        <v>0</v>
      </c>
      <c r="F63" s="208">
        <f t="shared" si="7"/>
        <v>0</v>
      </c>
      <c r="G63" s="208"/>
      <c r="H63" s="208"/>
      <c r="I63" s="105"/>
      <c r="J63" s="105"/>
      <c r="K63" s="105"/>
      <c r="L63" s="105"/>
      <c r="M63" s="105"/>
      <c r="N63" s="208">
        <f t="shared" si="8"/>
        <v>0</v>
      </c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29"/>
    </row>
    <row r="64" spans="1:38" x14ac:dyDescent="0.25">
      <c r="A64" s="204">
        <f t="shared" si="9"/>
        <v>13</v>
      </c>
      <c r="B64" s="112"/>
      <c r="C64" s="103"/>
      <c r="D64" s="121"/>
      <c r="E64" s="208">
        <f t="shared" si="6"/>
        <v>0</v>
      </c>
      <c r="F64" s="208">
        <f t="shared" si="7"/>
        <v>0</v>
      </c>
      <c r="G64" s="208"/>
      <c r="H64" s="208"/>
      <c r="I64" s="105"/>
      <c r="J64" s="105"/>
      <c r="K64" s="105"/>
      <c r="L64" s="105"/>
      <c r="M64" s="105"/>
      <c r="N64" s="208">
        <f>SUM(O64:AK64)</f>
        <v>0</v>
      </c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29"/>
    </row>
    <row r="65" spans="1:38" x14ac:dyDescent="0.25">
      <c r="A65" s="204">
        <f t="shared" si="9"/>
        <v>14</v>
      </c>
      <c r="B65" s="112"/>
      <c r="C65" s="103"/>
      <c r="D65" s="121"/>
      <c r="E65" s="208">
        <f t="shared" si="6"/>
        <v>0</v>
      </c>
      <c r="F65" s="208">
        <f t="shared" si="7"/>
        <v>0</v>
      </c>
      <c r="G65" s="208"/>
      <c r="H65" s="208"/>
      <c r="I65" s="105"/>
      <c r="J65" s="105"/>
      <c r="K65" s="105"/>
      <c r="L65" s="105"/>
      <c r="M65" s="105"/>
      <c r="N65" s="208">
        <f t="shared" si="8"/>
        <v>0</v>
      </c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29"/>
    </row>
    <row r="66" spans="1:38" x14ac:dyDescent="0.25">
      <c r="A66" s="204">
        <f t="shared" si="9"/>
        <v>15</v>
      </c>
      <c r="B66" s="112"/>
      <c r="C66" s="103"/>
      <c r="D66" s="121"/>
      <c r="E66" s="208">
        <f t="shared" si="6"/>
        <v>0</v>
      </c>
      <c r="F66" s="208">
        <f t="shared" si="7"/>
        <v>0</v>
      </c>
      <c r="G66" s="208"/>
      <c r="H66" s="208"/>
      <c r="I66" s="105"/>
      <c r="J66" s="105"/>
      <c r="K66" s="105"/>
      <c r="L66" s="105"/>
      <c r="M66" s="105"/>
      <c r="N66" s="208">
        <f>SUM(O66:AK66)</f>
        <v>0</v>
      </c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29"/>
    </row>
    <row r="67" spans="1:38" ht="33" customHeight="1" x14ac:dyDescent="0.25">
      <c r="A67" s="207">
        <f t="shared" si="9"/>
        <v>16</v>
      </c>
      <c r="B67" s="232" t="str">
        <f>'13.1'!B67:D67</f>
        <v>Month - Total Transfers from General Bank Account / Total des Transferts provenant du Compte Bancaire Général pour le Mois</v>
      </c>
      <c r="C67" s="233"/>
      <c r="D67" s="234"/>
      <c r="E67" s="209">
        <f>F67</f>
        <v>0</v>
      </c>
      <c r="F67" s="209">
        <f>G67</f>
        <v>0</v>
      </c>
      <c r="G67" s="209">
        <f>AJ38</f>
        <v>0</v>
      </c>
      <c r="H67" s="209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12"/>
    </row>
    <row r="68" spans="1:38" ht="30" customHeight="1" x14ac:dyDescent="0.25">
      <c r="A68" s="207">
        <f t="shared" si="9"/>
        <v>17</v>
      </c>
      <c r="B68" s="232" t="str">
        <f>B37</f>
        <v>Month - Total Transfers from Investment / Total des Transferts provenant des Investissements pour le Mois</v>
      </c>
      <c r="C68" s="233"/>
      <c r="D68" s="234"/>
      <c r="E68" s="209">
        <f>F68</f>
        <v>0</v>
      </c>
      <c r="F68" s="209">
        <f>H68</f>
        <v>0</v>
      </c>
      <c r="G68" s="209"/>
      <c r="H68" s="209">
        <f>'3.0'!N19</f>
        <v>0</v>
      </c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12"/>
    </row>
    <row r="69" spans="1:38" ht="15.75" thickBot="1" x14ac:dyDescent="0.3">
      <c r="A69" s="235" t="s">
        <v>0</v>
      </c>
      <c r="B69" s="236"/>
      <c r="C69" s="236"/>
      <c r="D69" s="237"/>
      <c r="E69" s="210">
        <f>+E66+F67+F68</f>
        <v>0</v>
      </c>
      <c r="F69" s="211">
        <f t="shared" ref="F69:AK69" si="10">SUM(F52:F68)</f>
        <v>0</v>
      </c>
      <c r="G69" s="211">
        <f t="shared" si="10"/>
        <v>0</v>
      </c>
      <c r="H69" s="211">
        <f t="shared" si="10"/>
        <v>0</v>
      </c>
      <c r="I69" s="211">
        <f t="shared" si="10"/>
        <v>0</v>
      </c>
      <c r="J69" s="211">
        <f t="shared" si="10"/>
        <v>0</v>
      </c>
      <c r="K69" s="211">
        <f t="shared" si="10"/>
        <v>0</v>
      </c>
      <c r="L69" s="211">
        <f t="shared" si="10"/>
        <v>0</v>
      </c>
      <c r="M69" s="211"/>
      <c r="N69" s="211">
        <f t="shared" si="10"/>
        <v>0</v>
      </c>
      <c r="O69" s="211">
        <f t="shared" si="10"/>
        <v>0</v>
      </c>
      <c r="P69" s="211">
        <f t="shared" si="10"/>
        <v>0</v>
      </c>
      <c r="Q69" s="211">
        <f t="shared" si="10"/>
        <v>0</v>
      </c>
      <c r="R69" s="211">
        <f t="shared" si="10"/>
        <v>0</v>
      </c>
      <c r="S69" s="211">
        <f t="shared" si="10"/>
        <v>0</v>
      </c>
      <c r="T69" s="211">
        <f t="shared" si="10"/>
        <v>0</v>
      </c>
      <c r="U69" s="211">
        <f t="shared" si="10"/>
        <v>0</v>
      </c>
      <c r="V69" s="211">
        <f t="shared" si="10"/>
        <v>0</v>
      </c>
      <c r="W69" s="211">
        <f t="shared" si="10"/>
        <v>0</v>
      </c>
      <c r="X69" s="211">
        <f t="shared" si="10"/>
        <v>0</v>
      </c>
      <c r="Y69" s="211">
        <f t="shared" si="10"/>
        <v>0</v>
      </c>
      <c r="Z69" s="211">
        <f t="shared" si="10"/>
        <v>0</v>
      </c>
      <c r="AA69" s="211">
        <f t="shared" si="10"/>
        <v>0</v>
      </c>
      <c r="AB69" s="211">
        <f t="shared" si="10"/>
        <v>0</v>
      </c>
      <c r="AC69" s="211">
        <f t="shared" si="10"/>
        <v>0</v>
      </c>
      <c r="AD69" s="211">
        <f t="shared" si="10"/>
        <v>0</v>
      </c>
      <c r="AE69" s="211">
        <f t="shared" si="10"/>
        <v>0</v>
      </c>
      <c r="AF69" s="211">
        <f t="shared" si="10"/>
        <v>0</v>
      </c>
      <c r="AG69" s="211">
        <f t="shared" si="10"/>
        <v>0</v>
      </c>
      <c r="AH69" s="211">
        <f t="shared" si="10"/>
        <v>0</v>
      </c>
      <c r="AI69" s="211">
        <f t="shared" si="10"/>
        <v>0</v>
      </c>
      <c r="AJ69" s="211">
        <f t="shared" si="10"/>
        <v>0</v>
      </c>
      <c r="AK69" s="211">
        <f t="shared" si="10"/>
        <v>0</v>
      </c>
      <c r="AL69" s="213"/>
    </row>
    <row r="70" spans="1:38" x14ac:dyDescent="0.25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</row>
    <row r="71" spans="1:38" x14ac:dyDescent="0.25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</row>
    <row r="72" spans="1:38" x14ac:dyDescent="0.25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</row>
  </sheetData>
  <sheetProtection algorithmName="SHA-512" hashValue="PehXTZ1RiSYt+g6A51Nz1jpBP7qr/jhl8KDiDBPIdkFMqIvS+/xyhVafg/27rC7SLMhJeIiwLyx8jOfPunI1kQ==" saltValue="tqVdWqge8i4MtakP3WVRug==" spinCount="100000" sheet="1" objects="1" scenarios="1" formatColumns="0" formatRows="0" selectLockedCells="1"/>
  <mergeCells count="12">
    <mergeCell ref="A3:AL3"/>
    <mergeCell ref="A44:AL44"/>
    <mergeCell ref="A46:AL46"/>
    <mergeCell ref="B37:D37"/>
    <mergeCell ref="A38:D38"/>
    <mergeCell ref="B68:D68"/>
    <mergeCell ref="A69:D69"/>
    <mergeCell ref="O49:AL49"/>
    <mergeCell ref="A5:AL5"/>
    <mergeCell ref="O8:AL8"/>
    <mergeCell ref="B36:D36"/>
    <mergeCell ref="B67:D67"/>
  </mergeCells>
  <pageMargins left="0.7" right="0.7" top="0.75" bottom="0.75" header="0.3" footer="0.3"/>
  <pageSetup paperSize="5" scale="60" orientation="landscape" r:id="rId1"/>
  <rowBreaks count="1" manualBreakCount="1">
    <brk id="40" max="16383" man="1"/>
  </rowBreaks>
  <ignoredErrors>
    <ignoredError sqref="F36 F67" formula="1"/>
    <ignoredError sqref="B36 B67" unlockedFormula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workbookViewId="0">
      <selection activeCell="G10" sqref="G10"/>
    </sheetView>
  </sheetViews>
  <sheetFormatPr defaultColWidth="11.42578125" defaultRowHeight="15" x14ac:dyDescent="0.25"/>
  <cols>
    <col min="1" max="1" width="16.140625" customWidth="1"/>
    <col min="2" max="2" width="19.85546875" customWidth="1"/>
    <col min="3" max="3" width="15.7109375" customWidth="1"/>
    <col min="4" max="4" width="9.85546875" customWidth="1"/>
    <col min="6" max="6" width="14.7109375" customWidth="1"/>
    <col min="7" max="7" width="15.140625" customWidth="1"/>
  </cols>
  <sheetData>
    <row r="2" spans="1:25" ht="23.25" x14ac:dyDescent="0.35">
      <c r="A2" s="34" t="s">
        <v>200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23.25" x14ac:dyDescent="0.35">
      <c r="A3" s="17" t="s">
        <v>20</v>
      </c>
      <c r="B3" s="25">
        <f>+'13.2'!B3</f>
        <v>0</v>
      </c>
      <c r="C3" s="34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3.25" x14ac:dyDescent="0.35">
      <c r="A4" s="34" t="str">
        <f>'4.2'!A4</f>
        <v>BANK RECONCILIATION / CONCILIATION BANCAIRE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23.25" x14ac:dyDescent="0.35">
      <c r="A5" s="34" t="s">
        <v>32</v>
      </c>
      <c r="B5" s="34"/>
      <c r="C5" s="34">
        <f>+'13.2'!C5</f>
        <v>2020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ht="23.25" x14ac:dyDescent="0.35">
      <c r="A6" s="34" t="s">
        <v>73</v>
      </c>
      <c r="C6" s="34">
        <f>+C5</f>
        <v>2020</v>
      </c>
      <c r="D6" s="34"/>
    </row>
    <row r="8" spans="1:25" ht="18.75" x14ac:dyDescent="0.3">
      <c r="B8" s="1"/>
      <c r="C8" s="1"/>
      <c r="D8" s="1"/>
    </row>
    <row r="10" spans="1:25" ht="51" customHeight="1" x14ac:dyDescent="0.25">
      <c r="B10" s="262" t="s">
        <v>110</v>
      </c>
      <c r="C10" s="275"/>
      <c r="D10" s="275"/>
      <c r="E10" s="43"/>
      <c r="F10" s="4"/>
      <c r="G10" s="114"/>
    </row>
    <row r="11" spans="1:25" x14ac:dyDescent="0.25">
      <c r="F11" s="4"/>
      <c r="G11" s="4"/>
    </row>
    <row r="12" spans="1:25" ht="30" x14ac:dyDescent="0.25">
      <c r="B12" s="262" t="s">
        <v>106</v>
      </c>
      <c r="C12" s="262"/>
      <c r="D12" s="40"/>
      <c r="E12" s="41" t="s">
        <v>107</v>
      </c>
      <c r="F12" s="42" t="s">
        <v>108</v>
      </c>
      <c r="G12" s="4"/>
    </row>
    <row r="13" spans="1:25" x14ac:dyDescent="0.25">
      <c r="B13" s="263" t="s">
        <v>109</v>
      </c>
      <c r="C13" s="263"/>
      <c r="D13" s="35"/>
      <c r="E13" s="115"/>
      <c r="F13" s="116"/>
      <c r="G13" s="4"/>
    </row>
    <row r="14" spans="1:25" x14ac:dyDescent="0.25">
      <c r="B14" s="263"/>
      <c r="C14" s="263"/>
      <c r="D14" s="35"/>
      <c r="E14" s="117"/>
      <c r="F14" s="118"/>
      <c r="G14" s="4"/>
    </row>
    <row r="15" spans="1:25" x14ac:dyDescent="0.25">
      <c r="B15" s="263"/>
      <c r="C15" s="263"/>
      <c r="D15" s="35"/>
      <c r="E15" s="117"/>
      <c r="F15" s="118"/>
      <c r="G15" s="4"/>
    </row>
    <row r="16" spans="1:25" x14ac:dyDescent="0.25">
      <c r="B16" s="263"/>
      <c r="C16" s="263"/>
      <c r="D16" s="35"/>
      <c r="E16" s="117"/>
      <c r="F16" s="118"/>
      <c r="G16" s="4"/>
    </row>
    <row r="17" spans="2:7" x14ac:dyDescent="0.25">
      <c r="B17" s="263"/>
      <c r="C17" s="263"/>
      <c r="D17" s="35"/>
      <c r="E17" s="117"/>
      <c r="F17" s="118"/>
      <c r="G17" s="4"/>
    </row>
    <row r="18" spans="2:7" x14ac:dyDescent="0.25">
      <c r="B18" s="263"/>
      <c r="C18" s="263"/>
      <c r="D18" s="35"/>
      <c r="E18" s="117"/>
      <c r="F18" s="118"/>
      <c r="G18" s="4"/>
    </row>
    <row r="19" spans="2:7" x14ac:dyDescent="0.25">
      <c r="B19" s="263"/>
      <c r="C19" s="263"/>
      <c r="D19" s="35"/>
      <c r="E19" s="117"/>
      <c r="F19" s="118"/>
      <c r="G19" s="4"/>
    </row>
    <row r="20" spans="2:7" x14ac:dyDescent="0.25">
      <c r="B20" s="263"/>
      <c r="C20" s="263"/>
      <c r="D20" s="35"/>
      <c r="E20" s="117"/>
      <c r="F20" s="118"/>
      <c r="G20" s="4"/>
    </row>
    <row r="21" spans="2:7" x14ac:dyDescent="0.25">
      <c r="B21" s="263"/>
      <c r="C21" s="263"/>
      <c r="D21" s="35"/>
      <c r="E21" s="117"/>
      <c r="F21" s="118"/>
      <c r="G21" s="4"/>
    </row>
    <row r="22" spans="2:7" x14ac:dyDescent="0.25">
      <c r="B22" s="263"/>
      <c r="C22" s="263"/>
      <c r="D22" s="35"/>
      <c r="E22" s="119"/>
      <c r="F22" s="120"/>
      <c r="G22" s="4"/>
    </row>
    <row r="23" spans="2:7" x14ac:dyDescent="0.25">
      <c r="F23" s="4">
        <f>SUM(F13:F22)</f>
        <v>0</v>
      </c>
      <c r="G23" s="4">
        <f>-F23</f>
        <v>0</v>
      </c>
    </row>
    <row r="24" spans="2:7" x14ac:dyDescent="0.25">
      <c r="F24" s="4"/>
      <c r="G24" s="4"/>
    </row>
    <row r="25" spans="2:7" ht="30" x14ac:dyDescent="0.25">
      <c r="B25" s="262" t="s">
        <v>111</v>
      </c>
      <c r="C25" s="262"/>
      <c r="D25" s="2"/>
      <c r="E25" s="15" t="s">
        <v>19</v>
      </c>
      <c r="F25" s="42" t="s">
        <v>108</v>
      </c>
      <c r="G25" s="4"/>
    </row>
    <row r="26" spans="2:7" x14ac:dyDescent="0.25">
      <c r="B26" s="263" t="s">
        <v>109</v>
      </c>
      <c r="C26" s="263"/>
      <c r="D26" s="35"/>
      <c r="E26" s="115"/>
      <c r="F26" s="116"/>
      <c r="G26" s="4"/>
    </row>
    <row r="27" spans="2:7" x14ac:dyDescent="0.25">
      <c r="B27" s="263"/>
      <c r="C27" s="263"/>
      <c r="D27" s="35"/>
      <c r="E27" s="117"/>
      <c r="F27" s="118"/>
      <c r="G27" s="4"/>
    </row>
    <row r="28" spans="2:7" x14ac:dyDescent="0.25">
      <c r="B28" s="263"/>
      <c r="C28" s="263"/>
      <c r="D28" s="35"/>
      <c r="E28" s="117"/>
      <c r="F28" s="118"/>
      <c r="G28" s="4"/>
    </row>
    <row r="29" spans="2:7" x14ac:dyDescent="0.25">
      <c r="B29" s="263"/>
      <c r="C29" s="263"/>
      <c r="D29" s="35"/>
      <c r="E29" s="117"/>
      <c r="F29" s="118"/>
      <c r="G29" s="4"/>
    </row>
    <row r="30" spans="2:7" x14ac:dyDescent="0.25">
      <c r="B30" s="263"/>
      <c r="C30" s="263"/>
      <c r="D30" s="35"/>
      <c r="E30" s="117"/>
      <c r="F30" s="118"/>
      <c r="G30" s="4"/>
    </row>
    <row r="31" spans="2:7" x14ac:dyDescent="0.25">
      <c r="B31" s="263"/>
      <c r="C31" s="263"/>
      <c r="D31" s="35"/>
      <c r="E31" s="117"/>
      <c r="F31" s="118"/>
      <c r="G31" s="4"/>
    </row>
    <row r="32" spans="2:7" x14ac:dyDescent="0.25">
      <c r="B32" s="263"/>
      <c r="C32" s="263"/>
      <c r="D32" s="35"/>
      <c r="E32" s="117"/>
      <c r="F32" s="118"/>
      <c r="G32" s="4"/>
    </row>
    <row r="33" spans="1:8" x14ac:dyDescent="0.25">
      <c r="B33" s="263"/>
      <c r="C33" s="263"/>
      <c r="D33" s="35"/>
      <c r="E33" s="119"/>
      <c r="F33" s="120"/>
      <c r="G33" s="4"/>
    </row>
    <row r="34" spans="1:8" x14ac:dyDescent="0.25">
      <c r="F34" s="4">
        <f>SUM(F26:F33)</f>
        <v>0</v>
      </c>
      <c r="G34" s="4">
        <f>+F34</f>
        <v>0</v>
      </c>
    </row>
    <row r="35" spans="1:8" x14ac:dyDescent="0.25">
      <c r="F35" s="4"/>
      <c r="G35" s="7"/>
    </row>
    <row r="36" spans="1:8" x14ac:dyDescent="0.25">
      <c r="F36" s="4"/>
      <c r="G36" s="4"/>
    </row>
    <row r="37" spans="1:8" ht="33.75" customHeight="1" thickBot="1" x14ac:dyDescent="0.3">
      <c r="B37" s="262" t="s">
        <v>112</v>
      </c>
      <c r="C37" s="262"/>
      <c r="D37" s="262"/>
      <c r="F37" s="4"/>
      <c r="G37" s="6">
        <f>+G10+G23+G34</f>
        <v>0</v>
      </c>
    </row>
    <row r="38" spans="1:8" ht="15.75" thickTop="1" x14ac:dyDescent="0.25">
      <c r="F38" s="4"/>
      <c r="G38" s="4"/>
    </row>
    <row r="39" spans="1:8" ht="37.5" customHeight="1" thickBot="1" x14ac:dyDescent="0.3">
      <c r="B39" s="262" t="s">
        <v>113</v>
      </c>
      <c r="C39" s="262"/>
      <c r="D39" s="262"/>
      <c r="F39" s="4"/>
      <c r="G39" s="6">
        <f>+'14.1'!E38</f>
        <v>0</v>
      </c>
    </row>
    <row r="40" spans="1:8" ht="15.75" thickTop="1" x14ac:dyDescent="0.25">
      <c r="F40" s="4"/>
      <c r="G40" s="4"/>
    </row>
    <row r="41" spans="1:8" ht="35.25" customHeight="1" thickBot="1" x14ac:dyDescent="0.3">
      <c r="B41" s="262" t="s">
        <v>114</v>
      </c>
      <c r="C41" s="262"/>
      <c r="D41" s="262"/>
      <c r="E41" s="2"/>
      <c r="F41" s="5"/>
      <c r="G41" s="6">
        <f>+G37-G39</f>
        <v>0</v>
      </c>
    </row>
    <row r="42" spans="1:8" ht="15.75" thickTop="1" x14ac:dyDescent="0.25"/>
    <row r="45" spans="1:8" x14ac:dyDescent="0.25">
      <c r="A45" s="59"/>
      <c r="B45" s="26"/>
      <c r="C45" s="26"/>
      <c r="D45" s="26"/>
      <c r="E45" s="26"/>
      <c r="F45" s="26"/>
      <c r="G45" s="26"/>
      <c r="H45" s="26"/>
    </row>
    <row r="46" spans="1:8" x14ac:dyDescent="0.25">
      <c r="A46" s="59"/>
      <c r="B46" s="59"/>
      <c r="C46" s="26"/>
      <c r="D46" s="26"/>
      <c r="E46" s="26"/>
      <c r="F46" s="59"/>
      <c r="G46" s="26"/>
      <c r="H46" s="26"/>
    </row>
  </sheetData>
  <sheetProtection algorithmName="SHA-512" hashValue="WB0KhuYFqaiIoWZrKlmqvfK+7hQ5GukYIhA55BE2OitaJndEdmmbDg92jF99FyAELvuZkJ45GDfrDo1Ommdd8Q==" saltValue="pOSASeEM3Dsjc2g9QAtt0w==" spinCount="100000" sheet="1" objects="1" scenarios="1" formatColumns="0" formatRows="0" selectLockedCells="1"/>
  <mergeCells count="8">
    <mergeCell ref="B41:D41"/>
    <mergeCell ref="B13:C22"/>
    <mergeCell ref="B26:C33"/>
    <mergeCell ref="B10:D10"/>
    <mergeCell ref="B12:C12"/>
    <mergeCell ref="B25:C25"/>
    <mergeCell ref="B37:D37"/>
    <mergeCell ref="B39:D39"/>
  </mergeCells>
  <pageMargins left="0.7" right="0.7" top="0.75" bottom="0.75" header="0.3" footer="0.3"/>
  <pageSetup scale="7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7"/>
  <sheetViews>
    <sheetView workbookViewId="0">
      <selection activeCell="G10" sqref="G10"/>
    </sheetView>
  </sheetViews>
  <sheetFormatPr defaultColWidth="11.42578125" defaultRowHeight="15" x14ac:dyDescent="0.25"/>
  <cols>
    <col min="1" max="1" width="16.140625" customWidth="1"/>
    <col min="2" max="2" width="19.85546875" customWidth="1"/>
    <col min="3" max="3" width="15.7109375" customWidth="1"/>
    <col min="4" max="4" width="9.85546875" customWidth="1"/>
    <col min="6" max="6" width="12.42578125" customWidth="1"/>
    <col min="7" max="7" width="13.28515625" customWidth="1"/>
  </cols>
  <sheetData>
    <row r="2" spans="1:25" ht="23.25" x14ac:dyDescent="0.35">
      <c r="A2" s="45" t="s">
        <v>200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23.25" x14ac:dyDescent="0.35">
      <c r="A3" s="17" t="s">
        <v>20</v>
      </c>
      <c r="B3" s="25">
        <f>+'13.2'!B3</f>
        <v>0</v>
      </c>
      <c r="C3" s="45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44.25" customHeight="1" x14ac:dyDescent="0.35">
      <c r="A4" s="265" t="str">
        <f>'4.3'!A4</f>
        <v>BANK RECONCILIATION - OTHER BANK ACCOUNT / CONCILIATION BANCAIRE - AUTRE COMPTE BANCAIRE</v>
      </c>
      <c r="B4" s="265"/>
      <c r="C4" s="265"/>
      <c r="D4" s="265"/>
      <c r="E4" s="265"/>
      <c r="F4" s="265"/>
      <c r="G4" s="26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ht="23.25" x14ac:dyDescent="0.35">
      <c r="A5" s="45" t="s">
        <v>32</v>
      </c>
      <c r="B5" s="45"/>
      <c r="C5" s="45">
        <f>+'13.2'!C5</f>
        <v>2020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ht="23.25" x14ac:dyDescent="0.35">
      <c r="A6" s="45" t="s">
        <v>73</v>
      </c>
      <c r="C6" s="45">
        <f>+C5</f>
        <v>2020</v>
      </c>
      <c r="D6" s="45"/>
    </row>
    <row r="8" spans="1:25" ht="18.75" x14ac:dyDescent="0.3">
      <c r="B8" s="1"/>
      <c r="C8" s="1"/>
      <c r="D8" s="1"/>
    </row>
    <row r="10" spans="1:25" ht="51" customHeight="1" x14ac:dyDescent="0.25">
      <c r="B10" s="262" t="s">
        <v>110</v>
      </c>
      <c r="C10" s="275"/>
      <c r="D10" s="275"/>
      <c r="E10" s="44"/>
      <c r="F10" s="4"/>
      <c r="G10" s="114"/>
    </row>
    <row r="11" spans="1:25" x14ac:dyDescent="0.25">
      <c r="F11" s="4"/>
      <c r="G11" s="4"/>
    </row>
    <row r="12" spans="1:25" ht="30" x14ac:dyDescent="0.25">
      <c r="B12" s="262" t="s">
        <v>106</v>
      </c>
      <c r="C12" s="262"/>
      <c r="D12" s="40"/>
      <c r="E12" s="41" t="s">
        <v>107</v>
      </c>
      <c r="F12" s="42" t="s">
        <v>108</v>
      </c>
      <c r="G12" s="4"/>
    </row>
    <row r="13" spans="1:25" x14ac:dyDescent="0.25">
      <c r="B13" s="263" t="s">
        <v>109</v>
      </c>
      <c r="C13" s="263"/>
      <c r="D13" s="35"/>
      <c r="E13" s="115"/>
      <c r="F13" s="116"/>
      <c r="G13" s="4"/>
    </row>
    <row r="14" spans="1:25" x14ac:dyDescent="0.25">
      <c r="B14" s="263"/>
      <c r="C14" s="263"/>
      <c r="D14" s="35"/>
      <c r="E14" s="117"/>
      <c r="F14" s="118"/>
      <c r="G14" s="4"/>
    </row>
    <row r="15" spans="1:25" x14ac:dyDescent="0.25">
      <c r="B15" s="263"/>
      <c r="C15" s="263"/>
      <c r="D15" s="35"/>
      <c r="E15" s="117"/>
      <c r="F15" s="118"/>
      <c r="G15" s="4"/>
    </row>
    <row r="16" spans="1:25" x14ac:dyDescent="0.25">
      <c r="B16" s="263"/>
      <c r="C16" s="263"/>
      <c r="D16" s="35"/>
      <c r="E16" s="117"/>
      <c r="F16" s="118"/>
      <c r="G16" s="4"/>
    </row>
    <row r="17" spans="2:7" x14ac:dyDescent="0.25">
      <c r="B17" s="263"/>
      <c r="C17" s="263"/>
      <c r="D17" s="35"/>
      <c r="E17" s="117"/>
      <c r="F17" s="118"/>
      <c r="G17" s="4"/>
    </row>
    <row r="18" spans="2:7" x14ac:dyDescent="0.25">
      <c r="B18" s="263"/>
      <c r="C18" s="263"/>
      <c r="D18" s="35"/>
      <c r="E18" s="117"/>
      <c r="F18" s="118"/>
      <c r="G18" s="4"/>
    </row>
    <row r="19" spans="2:7" x14ac:dyDescent="0.25">
      <c r="B19" s="263"/>
      <c r="C19" s="263"/>
      <c r="D19" s="35"/>
      <c r="E19" s="117"/>
      <c r="F19" s="118"/>
      <c r="G19" s="4"/>
    </row>
    <row r="20" spans="2:7" x14ac:dyDescent="0.25">
      <c r="B20" s="263"/>
      <c r="C20" s="263"/>
      <c r="D20" s="35"/>
      <c r="E20" s="117"/>
      <c r="F20" s="118"/>
      <c r="G20" s="4"/>
    </row>
    <row r="21" spans="2:7" x14ac:dyDescent="0.25">
      <c r="B21" s="263"/>
      <c r="C21" s="263"/>
      <c r="D21" s="35"/>
      <c r="E21" s="117"/>
      <c r="F21" s="118"/>
      <c r="G21" s="4"/>
    </row>
    <row r="22" spans="2:7" x14ac:dyDescent="0.25">
      <c r="B22" s="263"/>
      <c r="C22" s="263"/>
      <c r="D22" s="35"/>
      <c r="E22" s="119"/>
      <c r="F22" s="120"/>
      <c r="G22" s="4"/>
    </row>
    <row r="23" spans="2:7" x14ac:dyDescent="0.25">
      <c r="F23" s="4">
        <f>SUM(F13:F22)</f>
        <v>0</v>
      </c>
      <c r="G23" s="4">
        <f>-F23</f>
        <v>0</v>
      </c>
    </row>
    <row r="24" spans="2:7" x14ac:dyDescent="0.25">
      <c r="F24" s="4"/>
      <c r="G24" s="4"/>
    </row>
    <row r="25" spans="2:7" ht="30" x14ac:dyDescent="0.25">
      <c r="B25" s="262" t="s">
        <v>111</v>
      </c>
      <c r="C25" s="262"/>
      <c r="D25" s="2"/>
      <c r="E25" s="15" t="s">
        <v>19</v>
      </c>
      <c r="F25" s="42" t="s">
        <v>108</v>
      </c>
      <c r="G25" s="4"/>
    </row>
    <row r="26" spans="2:7" x14ac:dyDescent="0.25">
      <c r="B26" s="263" t="s">
        <v>109</v>
      </c>
      <c r="C26" s="263"/>
      <c r="D26" s="35"/>
      <c r="E26" s="115"/>
      <c r="F26" s="116"/>
      <c r="G26" s="4"/>
    </row>
    <row r="27" spans="2:7" x14ac:dyDescent="0.25">
      <c r="B27" s="263"/>
      <c r="C27" s="263"/>
      <c r="D27" s="35"/>
      <c r="E27" s="117"/>
      <c r="F27" s="118"/>
      <c r="G27" s="4"/>
    </row>
    <row r="28" spans="2:7" x14ac:dyDescent="0.25">
      <c r="B28" s="263"/>
      <c r="C28" s="263"/>
      <c r="D28" s="35"/>
      <c r="E28" s="117"/>
      <c r="F28" s="118"/>
      <c r="G28" s="4"/>
    </row>
    <row r="29" spans="2:7" x14ac:dyDescent="0.25">
      <c r="B29" s="263"/>
      <c r="C29" s="263"/>
      <c r="D29" s="35"/>
      <c r="E29" s="117"/>
      <c r="F29" s="118"/>
      <c r="G29" s="4"/>
    </row>
    <row r="30" spans="2:7" x14ac:dyDescent="0.25">
      <c r="B30" s="263"/>
      <c r="C30" s="263"/>
      <c r="D30" s="35"/>
      <c r="E30" s="117"/>
      <c r="F30" s="118"/>
      <c r="G30" s="4"/>
    </row>
    <row r="31" spans="2:7" x14ac:dyDescent="0.25">
      <c r="B31" s="263"/>
      <c r="C31" s="263"/>
      <c r="D31" s="35"/>
      <c r="E31" s="117"/>
      <c r="F31" s="118"/>
      <c r="G31" s="4"/>
    </row>
    <row r="32" spans="2:7" x14ac:dyDescent="0.25">
      <c r="B32" s="263"/>
      <c r="C32" s="263"/>
      <c r="D32" s="35"/>
      <c r="E32" s="117"/>
      <c r="F32" s="118"/>
      <c r="G32" s="4"/>
    </row>
    <row r="33" spans="1:8" x14ac:dyDescent="0.25">
      <c r="B33" s="263"/>
      <c r="C33" s="263"/>
      <c r="D33" s="35"/>
      <c r="E33" s="119"/>
      <c r="F33" s="120"/>
      <c r="G33" s="4"/>
    </row>
    <row r="34" spans="1:8" x14ac:dyDescent="0.25">
      <c r="F34" s="4">
        <f>SUM(F26:F33)</f>
        <v>0</v>
      </c>
      <c r="G34" s="4">
        <f>+F34</f>
        <v>0</v>
      </c>
    </row>
    <row r="35" spans="1:8" x14ac:dyDescent="0.25">
      <c r="F35" s="4"/>
      <c r="G35" s="7"/>
    </row>
    <row r="36" spans="1:8" x14ac:dyDescent="0.25">
      <c r="F36" s="4"/>
      <c r="G36" s="4"/>
    </row>
    <row r="37" spans="1:8" ht="31.5" customHeight="1" thickBot="1" x14ac:dyDescent="0.3">
      <c r="B37" s="262" t="s">
        <v>112</v>
      </c>
      <c r="C37" s="262"/>
      <c r="D37" s="262"/>
      <c r="F37" s="4"/>
      <c r="G37" s="6">
        <f>+G10+G23+G34</f>
        <v>0</v>
      </c>
    </row>
    <row r="38" spans="1:8" ht="15.75" thickTop="1" x14ac:dyDescent="0.25">
      <c r="F38" s="4"/>
      <c r="G38" s="4"/>
    </row>
    <row r="39" spans="1:8" ht="32.25" customHeight="1" thickBot="1" x14ac:dyDescent="0.3">
      <c r="B39" s="262" t="s">
        <v>113</v>
      </c>
      <c r="C39" s="262"/>
      <c r="D39" s="262"/>
      <c r="F39" s="4"/>
      <c r="G39" s="6">
        <f>'14.1'!E69</f>
        <v>0</v>
      </c>
    </row>
    <row r="40" spans="1:8" ht="15.75" thickTop="1" x14ac:dyDescent="0.25">
      <c r="F40" s="4"/>
      <c r="G40" s="4"/>
    </row>
    <row r="41" spans="1:8" ht="32.25" customHeight="1" thickBot="1" x14ac:dyDescent="0.3">
      <c r="B41" s="262" t="s">
        <v>114</v>
      </c>
      <c r="C41" s="262"/>
      <c r="D41" s="262"/>
      <c r="E41" s="2"/>
      <c r="F41" s="5"/>
      <c r="G41" s="6">
        <f>+G37-G39</f>
        <v>0</v>
      </c>
    </row>
    <row r="42" spans="1:8" ht="15.75" thickTop="1" x14ac:dyDescent="0.25"/>
    <row r="45" spans="1:8" x14ac:dyDescent="0.25">
      <c r="A45" s="59"/>
      <c r="B45" s="26"/>
      <c r="C45" s="26"/>
      <c r="D45" s="26"/>
      <c r="E45" s="26"/>
      <c r="F45" s="26"/>
      <c r="G45" s="26"/>
      <c r="H45" s="26"/>
    </row>
    <row r="46" spans="1:8" x14ac:dyDescent="0.25">
      <c r="A46" s="59"/>
      <c r="B46" s="59"/>
      <c r="C46" s="26"/>
      <c r="D46" s="26"/>
      <c r="E46" s="26"/>
      <c r="F46" s="59"/>
      <c r="G46" s="26"/>
      <c r="H46" s="26"/>
    </row>
    <row r="47" spans="1:8" x14ac:dyDescent="0.25">
      <c r="A47" s="26"/>
      <c r="B47" s="26"/>
      <c r="C47" s="26"/>
      <c r="D47" s="26"/>
      <c r="E47" s="26"/>
      <c r="F47" s="26"/>
      <c r="G47" s="26"/>
      <c r="H47" s="26"/>
    </row>
  </sheetData>
  <sheetProtection algorithmName="SHA-512" hashValue="OmsmBTZoMVB1eghkiXqj/OV7gIu+8zmSg9DRXS1OmkjaGIfGP8QJ8+QSDH5Xv2XAiELSBLvCxUhIeFjlJam1/A==" saltValue="xRZMF42axXLiJ2ywDpAvCw==" spinCount="100000" sheet="1" objects="1" scenarios="1" formatColumns="0" formatRows="0" selectLockedCells="1"/>
  <mergeCells count="9">
    <mergeCell ref="A4:G4"/>
    <mergeCell ref="B39:D39"/>
    <mergeCell ref="B41:D41"/>
    <mergeCell ref="B10:D10"/>
    <mergeCell ref="B12:C12"/>
    <mergeCell ref="B13:C22"/>
    <mergeCell ref="B25:C25"/>
    <mergeCell ref="B26:C33"/>
    <mergeCell ref="B37:D37"/>
  </mergeCells>
  <pageMargins left="0.7" right="0.7" top="0.75" bottom="0.75" header="0.3" footer="0.3"/>
  <pageSetup scale="82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workbookViewId="0"/>
  </sheetViews>
  <sheetFormatPr defaultColWidth="11.42578125" defaultRowHeight="15" x14ac:dyDescent="0.25"/>
  <cols>
    <col min="1" max="1" width="16.42578125" customWidth="1"/>
    <col min="2" max="2" width="19" customWidth="1"/>
    <col min="3" max="3" width="16.140625" customWidth="1"/>
    <col min="4" max="4" width="9.28515625" customWidth="1"/>
    <col min="5" max="5" width="5.140625" customWidth="1"/>
    <col min="6" max="6" width="17" customWidth="1"/>
    <col min="7" max="7" width="16.7109375" customWidth="1"/>
    <col min="8" max="8" width="18.85546875" customWidth="1"/>
  </cols>
  <sheetData>
    <row r="1" spans="1:34" ht="23.25" x14ac:dyDescent="0.35">
      <c r="A1" s="17" t="s">
        <v>200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ht="23.25" x14ac:dyDescent="0.35">
      <c r="A2" s="17" t="s">
        <v>20</v>
      </c>
      <c r="B2" s="34">
        <f>+'13.4'!B2</f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34" ht="23.25" x14ac:dyDescent="0.35">
      <c r="A3" s="17" t="s">
        <v>76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34" ht="23.25" x14ac:dyDescent="0.35">
      <c r="A4" s="34" t="s">
        <v>32</v>
      </c>
      <c r="B4" s="34"/>
      <c r="C4" s="34">
        <f>+'13.4'!C4</f>
        <v>2020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34" ht="23.25" x14ac:dyDescent="0.35">
      <c r="A5" s="34" t="s">
        <v>73</v>
      </c>
      <c r="C5" s="34">
        <f>+C4</f>
        <v>2020</v>
      </c>
      <c r="D5" s="34"/>
    </row>
    <row r="6" spans="1:34" x14ac:dyDescent="0.25">
      <c r="G6" s="268" t="s">
        <v>78</v>
      </c>
      <c r="H6" s="268" t="s">
        <v>100</v>
      </c>
    </row>
    <row r="7" spans="1:34" ht="66.75" customHeight="1" x14ac:dyDescent="0.25">
      <c r="G7" s="269"/>
      <c r="H7" s="269"/>
    </row>
    <row r="8" spans="1:34" ht="21" x14ac:dyDescent="0.35">
      <c r="B8" s="9" t="s">
        <v>79</v>
      </c>
    </row>
    <row r="10" spans="1:34" ht="18.75" x14ac:dyDescent="0.3">
      <c r="B10" s="10" t="s">
        <v>41</v>
      </c>
      <c r="C10" s="10"/>
      <c r="D10" s="10"/>
      <c r="E10" s="10"/>
      <c r="F10" s="10"/>
      <c r="G10" s="11">
        <f>('14.1'!I38)+(+'14.1'!I69)</f>
        <v>0</v>
      </c>
      <c r="H10" s="11">
        <f>+G10+'13.4'!H10</f>
        <v>0</v>
      </c>
    </row>
    <row r="11" spans="1:34" ht="18.75" x14ac:dyDescent="0.3">
      <c r="B11" s="10" t="s">
        <v>80</v>
      </c>
      <c r="C11" s="10"/>
      <c r="D11" s="10"/>
      <c r="E11" s="10"/>
      <c r="F11" s="10"/>
      <c r="G11" s="11">
        <f>(+'14.1'!J38)+(+'14.1'!J69)</f>
        <v>0</v>
      </c>
      <c r="H11" s="11">
        <f>+G11+'13.4'!H11</f>
        <v>0</v>
      </c>
    </row>
    <row r="12" spans="1:34" ht="18.75" x14ac:dyDescent="0.3">
      <c r="B12" s="10" t="s">
        <v>81</v>
      </c>
      <c r="C12" s="10"/>
      <c r="D12" s="10"/>
      <c r="E12" s="10"/>
      <c r="F12" s="10"/>
      <c r="G12" s="11">
        <f>('14.1'!K38)+(+'14.1'!K69)+(+'3.0'!H19)</f>
        <v>0</v>
      </c>
      <c r="H12" s="11">
        <f>+G12+'13.4'!H12</f>
        <v>0</v>
      </c>
    </row>
    <row r="13" spans="1:34" ht="18.75" x14ac:dyDescent="0.3">
      <c r="B13" s="10" t="str">
        <f>'3.0'!I7</f>
        <v>Other Investment Income / Autres Revenus de placements</v>
      </c>
      <c r="C13" s="10"/>
      <c r="D13" s="10"/>
      <c r="E13" s="10"/>
      <c r="F13" s="10"/>
      <c r="G13" s="11">
        <f>'3.0'!I19</f>
        <v>0</v>
      </c>
      <c r="H13" s="11">
        <f>+G13+'13.4'!H13</f>
        <v>0</v>
      </c>
    </row>
    <row r="14" spans="1:34" ht="18.75" x14ac:dyDescent="0.3">
      <c r="B14" s="10" t="s">
        <v>43</v>
      </c>
      <c r="C14" s="10"/>
      <c r="D14" s="10"/>
      <c r="E14" s="10"/>
      <c r="F14" s="10"/>
      <c r="G14" s="11">
        <f>('14.1'!L38)+(+'14.1'!L69)+(+'2.0'!H19)+(+'3.0'!J19)</f>
        <v>0</v>
      </c>
      <c r="H14" s="11">
        <f>+G14+'13.4'!H14</f>
        <v>0</v>
      </c>
    </row>
    <row r="15" spans="1:34" ht="18.75" x14ac:dyDescent="0.3">
      <c r="B15" s="10"/>
      <c r="C15" s="10"/>
      <c r="D15" s="10"/>
      <c r="E15" s="10"/>
      <c r="F15" s="10"/>
      <c r="G15" s="12"/>
      <c r="H15" s="12"/>
    </row>
    <row r="16" spans="1:34" ht="18.75" x14ac:dyDescent="0.3">
      <c r="B16" s="10"/>
      <c r="C16" s="10"/>
      <c r="D16" s="10"/>
      <c r="E16" s="10"/>
      <c r="F16" s="10"/>
      <c r="G16" s="10"/>
      <c r="H16" s="10"/>
    </row>
    <row r="17" spans="2:9" ht="18.75" x14ac:dyDescent="0.3">
      <c r="B17" s="10" t="s">
        <v>82</v>
      </c>
      <c r="C17" s="10"/>
      <c r="D17" s="10"/>
      <c r="E17" s="10"/>
      <c r="F17" s="10"/>
      <c r="G17" s="13">
        <f>SUM(G10:G14)</f>
        <v>0</v>
      </c>
      <c r="H17" s="13">
        <f>SUM(H10:H14)</f>
        <v>0</v>
      </c>
    </row>
    <row r="18" spans="2:9" ht="18.75" x14ac:dyDescent="0.3">
      <c r="B18" s="10"/>
      <c r="C18" s="10"/>
      <c r="D18" s="10"/>
      <c r="E18" s="10"/>
      <c r="F18" s="10"/>
      <c r="G18" s="10"/>
      <c r="H18" s="10"/>
    </row>
    <row r="19" spans="2:9" ht="18.75" x14ac:dyDescent="0.3">
      <c r="C19" s="10"/>
      <c r="D19" s="10"/>
      <c r="E19" s="10"/>
      <c r="F19" s="10"/>
      <c r="G19" s="10"/>
      <c r="H19" s="10"/>
    </row>
    <row r="21" spans="2:9" ht="21" x14ac:dyDescent="0.35">
      <c r="B21" s="9" t="s">
        <v>83</v>
      </c>
    </row>
    <row r="23" spans="2:9" ht="18.75" x14ac:dyDescent="0.3">
      <c r="B23" s="10" t="s">
        <v>84</v>
      </c>
      <c r="C23" s="10"/>
      <c r="D23" s="10"/>
      <c r="E23" s="10"/>
      <c r="F23" s="10"/>
      <c r="G23" s="11">
        <f>('14.1'!O38)+(+'14.1'!O69)+(+'2.0'!K19)</f>
        <v>0</v>
      </c>
      <c r="H23" s="11">
        <f>+G23+'13.4'!H23</f>
        <v>0</v>
      </c>
      <c r="I23" s="10"/>
    </row>
    <row r="24" spans="2:9" ht="18.75" x14ac:dyDescent="0.3">
      <c r="B24" s="10" t="s">
        <v>85</v>
      </c>
      <c r="C24" s="10"/>
      <c r="D24" s="10"/>
      <c r="E24" s="10"/>
      <c r="F24" s="10"/>
      <c r="G24" s="11">
        <f>('14.1'!P38)+(+'14.1'!P69)+(+'2.0'!L19)</f>
        <v>0</v>
      </c>
      <c r="H24" s="11">
        <f>+G24+'13.4'!H24</f>
        <v>0</v>
      </c>
      <c r="I24" s="10"/>
    </row>
    <row r="25" spans="2:9" ht="18.75" x14ac:dyDescent="0.3">
      <c r="B25" s="10" t="str">
        <f>'4.4'!B28</f>
        <v>Conferences &amp; Training / Conférences &amp; Formation</v>
      </c>
      <c r="C25" s="10"/>
      <c r="D25" s="10"/>
      <c r="E25" s="10"/>
      <c r="F25" s="10"/>
      <c r="G25" s="11">
        <f>('14.1'!Q38)+(+'14.1'!Q69)+(+'2.0'!M19)</f>
        <v>0</v>
      </c>
      <c r="H25" s="11">
        <f>+G25+'13.4'!H25</f>
        <v>0</v>
      </c>
      <c r="I25" s="10"/>
    </row>
    <row r="26" spans="2:9" ht="18.75" x14ac:dyDescent="0.3">
      <c r="B26" s="270" t="str">
        <f>'4.4'!B29</f>
        <v>Conventions &amp; Collective Bargaining / Conventions &amp; Négociation Collective</v>
      </c>
      <c r="C26" s="270"/>
      <c r="D26" s="270"/>
      <c r="E26" s="270"/>
      <c r="F26" s="270"/>
      <c r="G26" s="267">
        <f>('14.1'!R38)+(+'14.1'!R69)+(+'2.0'!N19)</f>
        <v>0</v>
      </c>
      <c r="H26" s="267">
        <f>+G26+'13.4'!H26</f>
        <v>0</v>
      </c>
      <c r="I26" s="10"/>
    </row>
    <row r="27" spans="2:9" ht="18.75" x14ac:dyDescent="0.3">
      <c r="B27" s="270"/>
      <c r="C27" s="270"/>
      <c r="D27" s="270"/>
      <c r="E27" s="270"/>
      <c r="F27" s="270"/>
      <c r="G27" s="267"/>
      <c r="H27" s="267"/>
      <c r="I27" s="10"/>
    </row>
    <row r="28" spans="2:9" ht="18.75" x14ac:dyDescent="0.3">
      <c r="B28" s="10" t="s">
        <v>48</v>
      </c>
      <c r="C28" s="10"/>
      <c r="D28" s="10"/>
      <c r="E28" s="10"/>
      <c r="F28" s="10"/>
      <c r="G28" s="11">
        <f>('14.1'!S38)+(+'14.1'!S69)+(+'2.0'!O19)</f>
        <v>0</v>
      </c>
      <c r="H28" s="11">
        <f>+G28+'13.4'!H28</f>
        <v>0</v>
      </c>
      <c r="I28" s="10"/>
    </row>
    <row r="29" spans="2:9" ht="18.75" x14ac:dyDescent="0.3">
      <c r="B29" s="10" t="s">
        <v>86</v>
      </c>
      <c r="C29" s="10"/>
      <c r="D29" s="10"/>
      <c r="E29" s="10"/>
      <c r="F29" s="10"/>
      <c r="G29" s="11">
        <f>('14.1'!T38)+(+'14.1'!T69)+(+'2.0'!P19)</f>
        <v>0</v>
      </c>
      <c r="H29" s="11">
        <f>+G29+'13.4'!H29</f>
        <v>0</v>
      </c>
      <c r="I29" s="10"/>
    </row>
    <row r="30" spans="2:9" ht="18.75" x14ac:dyDescent="0.3">
      <c r="B30" s="10" t="s">
        <v>87</v>
      </c>
      <c r="C30" s="10"/>
      <c r="D30" s="10"/>
      <c r="E30" s="10"/>
      <c r="F30" s="10"/>
      <c r="G30" s="11">
        <f>('14.1'!U38)+(+'14.1'!U69)+(+'2.0'!Q19)</f>
        <v>0</v>
      </c>
      <c r="H30" s="11">
        <f>+G30+'13.4'!H30</f>
        <v>0</v>
      </c>
      <c r="I30" s="10"/>
    </row>
    <row r="31" spans="2:9" ht="18.75" x14ac:dyDescent="0.3">
      <c r="B31" s="10" t="s">
        <v>88</v>
      </c>
      <c r="C31" s="10"/>
      <c r="D31" s="10"/>
      <c r="E31" s="10"/>
      <c r="F31" s="10"/>
      <c r="G31" s="11">
        <f>('14.1'!V38)+(+'14.1'!V69)+(+'2.0'!R19)</f>
        <v>0</v>
      </c>
      <c r="H31" s="11">
        <f>+G31+'13.4'!H31</f>
        <v>0</v>
      </c>
      <c r="I31" s="10"/>
    </row>
    <row r="32" spans="2:9" ht="18.75" x14ac:dyDescent="0.3">
      <c r="B32" s="10" t="s">
        <v>89</v>
      </c>
      <c r="C32" s="10"/>
      <c r="D32" s="10"/>
      <c r="E32" s="10"/>
      <c r="F32" s="10"/>
      <c r="G32" s="11">
        <f>('14.1'!W38)+(+'14.1'!W69)+(+'2.0'!S19)</f>
        <v>0</v>
      </c>
      <c r="H32" s="11">
        <f>+G32+'13.4'!H32</f>
        <v>0</v>
      </c>
      <c r="I32" s="10"/>
    </row>
    <row r="33" spans="2:9" ht="18.75" x14ac:dyDescent="0.3">
      <c r="B33" s="10" t="s">
        <v>90</v>
      </c>
      <c r="C33" s="10"/>
      <c r="D33" s="10"/>
      <c r="E33" s="10"/>
      <c r="F33" s="10"/>
      <c r="G33" s="11">
        <f>('14.1'!X38)+(+'14.1'!X69)+(+'2.0'!T19)</f>
        <v>0</v>
      </c>
      <c r="H33" s="11">
        <f>+G33+'13.4'!H33</f>
        <v>0</v>
      </c>
      <c r="I33" s="10"/>
    </row>
    <row r="34" spans="2:9" ht="18.75" x14ac:dyDescent="0.3">
      <c r="B34" s="10" t="s">
        <v>54</v>
      </c>
      <c r="C34" s="10"/>
      <c r="D34" s="10"/>
      <c r="E34" s="10"/>
      <c r="F34" s="10"/>
      <c r="G34" s="11">
        <f>('14.1'!Y38)+(+'14.1'!Y69)+(+'2.0'!U19)</f>
        <v>0</v>
      </c>
      <c r="H34" s="11">
        <f>+G34+'13.4'!H34</f>
        <v>0</v>
      </c>
      <c r="I34" s="10"/>
    </row>
    <row r="35" spans="2:9" ht="18.75" x14ac:dyDescent="0.3">
      <c r="B35" s="10" t="s">
        <v>91</v>
      </c>
      <c r="C35" s="10"/>
      <c r="D35" s="10"/>
      <c r="E35" s="10"/>
      <c r="F35" s="10"/>
      <c r="G35" s="11">
        <f>('14.1'!Z38)+(+'14.1'!Z69)+(+'2.0'!V19)</f>
        <v>0</v>
      </c>
      <c r="H35" s="11">
        <f>+G35+'13.4'!H35</f>
        <v>0</v>
      </c>
      <c r="I35" s="10"/>
    </row>
    <row r="36" spans="2:9" ht="18.75" x14ac:dyDescent="0.3">
      <c r="B36" s="10" t="s">
        <v>56</v>
      </c>
      <c r="C36" s="10"/>
      <c r="D36" s="10"/>
      <c r="E36" s="10"/>
      <c r="F36" s="10"/>
      <c r="G36" s="11">
        <f>(+'14.1'!AA38)+(+'14.1'!AA69)+(+'2.0'!W19)</f>
        <v>0</v>
      </c>
      <c r="H36" s="11">
        <f>+G36+'13.4'!H36</f>
        <v>0</v>
      </c>
      <c r="I36" s="10"/>
    </row>
    <row r="37" spans="2:9" ht="18.75" x14ac:dyDescent="0.3">
      <c r="B37" s="10" t="s">
        <v>92</v>
      </c>
      <c r="C37" s="10"/>
      <c r="D37" s="10"/>
      <c r="E37" s="10"/>
      <c r="F37" s="10"/>
      <c r="G37" s="11">
        <f>(+'14.1'!AB38)+(+'14.1'!AB69)+(+'2.0'!X19)</f>
        <v>0</v>
      </c>
      <c r="H37" s="11">
        <f>+G37+'13.4'!H37</f>
        <v>0</v>
      </c>
      <c r="I37" s="10"/>
    </row>
    <row r="38" spans="2:9" ht="18.75" x14ac:dyDescent="0.3">
      <c r="B38" s="10" t="s">
        <v>93</v>
      </c>
      <c r="C38" s="10"/>
      <c r="D38" s="10"/>
      <c r="E38" s="10"/>
      <c r="F38" s="10"/>
      <c r="G38" s="11">
        <f>(+'14.1'!AC38)+(+'14.1'!AC69)+(+'2.0'!Y19)</f>
        <v>0</v>
      </c>
      <c r="H38" s="11">
        <f>+G38+'13.4'!H38</f>
        <v>0</v>
      </c>
      <c r="I38" s="10"/>
    </row>
    <row r="39" spans="2:9" ht="18.75" x14ac:dyDescent="0.3">
      <c r="B39" s="10" t="s">
        <v>94</v>
      </c>
      <c r="C39" s="10"/>
      <c r="D39" s="10"/>
      <c r="E39" s="10"/>
      <c r="F39" s="10"/>
      <c r="G39" s="11">
        <f>(+'14.1'!AD38)+(+'14.1'!AD69)+(+'2.0'!Z19)</f>
        <v>0</v>
      </c>
      <c r="H39" s="11">
        <f>+G39+'13.4'!H39</f>
        <v>0</v>
      </c>
      <c r="I39" s="10"/>
    </row>
    <row r="40" spans="2:9" ht="18.75" x14ac:dyDescent="0.3">
      <c r="B40" s="10" t="s">
        <v>59</v>
      </c>
      <c r="C40" s="10"/>
      <c r="D40" s="10"/>
      <c r="E40" s="10"/>
      <c r="F40" s="10"/>
      <c r="G40" s="11">
        <f>(+'14.1'!AE38)+(+'14.1'!AE69)+(+'14.1'!AE69)</f>
        <v>0</v>
      </c>
      <c r="H40" s="11">
        <f>+G40+'13.4'!H40</f>
        <v>0</v>
      </c>
      <c r="I40" s="10"/>
    </row>
    <row r="41" spans="2:9" ht="18.75" x14ac:dyDescent="0.3">
      <c r="B41" s="10" t="str">
        <f>'4.4'!B44</f>
        <v>Honorariums / Honoraires</v>
      </c>
      <c r="C41" s="10"/>
      <c r="D41" s="10"/>
      <c r="E41" s="10"/>
      <c r="F41" s="10"/>
      <c r="G41" s="11">
        <f>('14.1'!AF38)+(+'14.1'!AF69)+(+'2.0'!AB19)</f>
        <v>0</v>
      </c>
      <c r="H41" s="11">
        <f>+G41+'13.4'!H41</f>
        <v>0</v>
      </c>
      <c r="I41" s="10"/>
    </row>
    <row r="42" spans="2:9" ht="18.75" x14ac:dyDescent="0.3">
      <c r="B42" s="10" t="str">
        <f>'4.4'!B45</f>
        <v>Loss of wages / Pertes de salaires</v>
      </c>
      <c r="C42" s="10"/>
      <c r="D42" s="10"/>
      <c r="E42" s="10"/>
      <c r="F42" s="10"/>
      <c r="G42" s="11">
        <f>('14.1'!AG38)+(+'14.1'!AG69)+(+'2.0'!AC19)</f>
        <v>0</v>
      </c>
      <c r="H42" s="11">
        <f>+G42+'13.4'!H42</f>
        <v>0</v>
      </c>
      <c r="I42" s="10"/>
    </row>
    <row r="43" spans="2:9" ht="38.25" customHeight="1" x14ac:dyDescent="0.3">
      <c r="B43" s="266" t="str">
        <f>'3.0'!O7</f>
        <v>Investment and Interest Expenses / Frais de placements et d'intérêts</v>
      </c>
      <c r="C43" s="266"/>
      <c r="D43" s="266"/>
      <c r="E43" s="266"/>
      <c r="F43" s="266"/>
      <c r="G43" s="11">
        <f>'3.0'!O19</f>
        <v>0</v>
      </c>
      <c r="H43" s="11">
        <f>+G43+'13.4'!H43</f>
        <v>0</v>
      </c>
      <c r="I43" s="10"/>
    </row>
    <row r="44" spans="2:9" ht="18.75" x14ac:dyDescent="0.3">
      <c r="B44" s="10" t="s">
        <v>43</v>
      </c>
      <c r="C44" s="10"/>
      <c r="D44" s="10"/>
      <c r="E44" s="10"/>
      <c r="F44" s="10"/>
      <c r="G44" s="11">
        <f>('14.1'!AK38)+(+'14.1'!AK69)+(+'2.0'!AD19)+(+'3.0'!P19)</f>
        <v>0</v>
      </c>
      <c r="H44" s="11">
        <f>+G44+'13.4'!H44</f>
        <v>0</v>
      </c>
      <c r="I44" s="10"/>
    </row>
    <row r="45" spans="2:9" ht="18.75" x14ac:dyDescent="0.3">
      <c r="B45" s="10"/>
      <c r="C45" s="10"/>
      <c r="D45" s="10"/>
      <c r="E45" s="10"/>
      <c r="F45" s="10"/>
      <c r="G45" s="12"/>
      <c r="H45" s="12"/>
      <c r="I45" s="10"/>
    </row>
    <row r="46" spans="2:9" ht="18.75" x14ac:dyDescent="0.3">
      <c r="B46" s="10"/>
      <c r="C46" s="10"/>
      <c r="D46" s="10"/>
      <c r="E46" s="10"/>
      <c r="F46" s="10"/>
      <c r="G46" s="10"/>
      <c r="H46" s="10"/>
      <c r="I46" s="10"/>
    </row>
    <row r="47" spans="2:9" ht="18.75" x14ac:dyDescent="0.3">
      <c r="B47" s="10" t="s">
        <v>95</v>
      </c>
      <c r="C47" s="10"/>
      <c r="D47" s="10"/>
      <c r="E47" s="10"/>
      <c r="F47" s="10"/>
      <c r="G47" s="13">
        <f>SUM(G23:G44)</f>
        <v>0</v>
      </c>
      <c r="H47" s="13">
        <f>SUM(H23:H44)</f>
        <v>0</v>
      </c>
      <c r="I47" s="10"/>
    </row>
    <row r="48" spans="2:9" ht="18.75" x14ac:dyDescent="0.3">
      <c r="B48" s="10"/>
      <c r="C48" s="10"/>
      <c r="D48" s="10"/>
      <c r="E48" s="10"/>
      <c r="F48" s="10"/>
      <c r="G48" s="10"/>
      <c r="H48" s="10"/>
      <c r="I48" s="10"/>
    </row>
    <row r="49" spans="1:8" ht="21.75" thickBot="1" x14ac:dyDescent="0.4">
      <c r="B49" s="9" t="s">
        <v>96</v>
      </c>
      <c r="G49" s="18">
        <f>+G17-G47</f>
        <v>0</v>
      </c>
      <c r="H49" s="18">
        <f>+H17-H47</f>
        <v>0</v>
      </c>
    </row>
    <row r="50" spans="1:8" ht="15.75" thickTop="1" x14ac:dyDescent="0.25"/>
    <row r="53" spans="1:8" ht="15.75" thickBot="1" x14ac:dyDescent="0.3">
      <c r="A53" s="2" t="s">
        <v>23</v>
      </c>
      <c r="B53" s="22"/>
      <c r="C53" s="22"/>
      <c r="D53" s="22"/>
      <c r="F53" s="22"/>
      <c r="G53" s="22"/>
      <c r="H53" s="22"/>
    </row>
    <row r="54" spans="1:8" x14ac:dyDescent="0.25">
      <c r="A54" s="2" t="s">
        <v>97</v>
      </c>
      <c r="B54" s="2" t="s">
        <v>98</v>
      </c>
      <c r="F54" s="2" t="s">
        <v>99</v>
      </c>
    </row>
  </sheetData>
  <sheetProtection algorithmName="SHA-512" hashValue="/Nmg1DYZQXc3MWudDu88WpHtRAwLdjR1NsDzaHYrEIyXNdLEMXLA+H2dRuREkY/gce68tuyQJS62J46UE+m80Q==" saltValue="+P7QqgHycdYGUMk+YtTO5g==" spinCount="100000" sheet="1" objects="1" scenarios="1" formatColumns="0" formatRows="0" selectLockedCells="1"/>
  <mergeCells count="6">
    <mergeCell ref="B43:F43"/>
    <mergeCell ref="G6:G7"/>
    <mergeCell ref="H6:H7"/>
    <mergeCell ref="B26:F27"/>
    <mergeCell ref="G26:G27"/>
    <mergeCell ref="H26:H27"/>
  </mergeCells>
  <pageMargins left="0.7" right="0.7" top="0.75" bottom="0.75" header="0.3" footer="0.3"/>
  <pageSetup scale="64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"/>
  <sheetViews>
    <sheetView zoomScale="84" zoomScaleNormal="84" workbookViewId="0">
      <selection activeCell="B11" sqref="B11"/>
    </sheetView>
  </sheetViews>
  <sheetFormatPr defaultColWidth="11.42578125" defaultRowHeight="15" x14ac:dyDescent="0.25"/>
  <cols>
    <col min="1" max="1" width="6" customWidth="1"/>
    <col min="2" max="2" width="12.140625" customWidth="1"/>
    <col min="3" max="3" width="15.42578125" customWidth="1"/>
    <col min="4" max="4" width="36.140625" customWidth="1"/>
    <col min="5" max="5" width="11.85546875" bestFit="1" customWidth="1"/>
    <col min="7" max="7" width="16.85546875" customWidth="1"/>
    <col min="8" max="8" width="15.7109375" customWidth="1"/>
    <col min="13" max="13" width="17.85546875" bestFit="1" customWidth="1"/>
    <col min="14" max="14" width="14.42578125" customWidth="1"/>
    <col min="16" max="17" width="14.28515625" customWidth="1"/>
    <col min="18" max="18" width="15.140625" customWidth="1"/>
    <col min="29" max="29" width="15.28515625" customWidth="1"/>
    <col min="31" max="36" width="15" customWidth="1"/>
    <col min="38" max="38" width="29.5703125" customWidth="1"/>
  </cols>
  <sheetData>
    <row r="1" spans="1:38" ht="15.75" thickBot="1" x14ac:dyDescent="0.3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</row>
    <row r="2" spans="1:38" x14ac:dyDescent="0.25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9"/>
    </row>
    <row r="3" spans="1:38" ht="23.25" x14ac:dyDescent="0.35">
      <c r="A3" s="243" t="s">
        <v>200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5"/>
    </row>
    <row r="4" spans="1:38" ht="23.25" x14ac:dyDescent="0.35">
      <c r="A4" s="154" t="s">
        <v>20</v>
      </c>
      <c r="B4" s="155"/>
      <c r="C4" s="141">
        <f>+'14.1'!C4</f>
        <v>0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6"/>
    </row>
    <row r="5" spans="1:38" ht="23.25" x14ac:dyDescent="0.35">
      <c r="A5" s="243" t="s">
        <v>115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5"/>
    </row>
    <row r="6" spans="1:38" ht="23.25" x14ac:dyDescent="0.35">
      <c r="A6" s="183" t="s">
        <v>33</v>
      </c>
      <c r="B6" s="184"/>
      <c r="C6" s="184"/>
      <c r="D6" s="184">
        <f>+'14.1'!D6</f>
        <v>2020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5"/>
    </row>
    <row r="7" spans="1:38" ht="23.25" x14ac:dyDescent="0.35">
      <c r="A7" s="183" t="s">
        <v>74</v>
      </c>
      <c r="B7" s="157"/>
      <c r="C7" s="157"/>
      <c r="D7" s="184">
        <f>+D6</f>
        <v>2020</v>
      </c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8"/>
    </row>
    <row r="8" spans="1:38" x14ac:dyDescent="0.25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227" t="s">
        <v>143</v>
      </c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46"/>
    </row>
    <row r="9" spans="1:38" ht="89.25" customHeight="1" x14ac:dyDescent="0.25">
      <c r="A9" s="161"/>
      <c r="B9" s="144" t="s">
        <v>17</v>
      </c>
      <c r="C9" s="144" t="s">
        <v>38</v>
      </c>
      <c r="D9" s="144" t="s">
        <v>18</v>
      </c>
      <c r="E9" s="144" t="s">
        <v>39</v>
      </c>
      <c r="F9" s="144" t="s">
        <v>40</v>
      </c>
      <c r="G9" s="144" t="str">
        <f>'14.1'!G9</f>
        <v>Transfers from Other Bank Account / Transferts du Autre Compte Bancaire</v>
      </c>
      <c r="H9" s="144" t="str">
        <f>'4.1'!H8</f>
        <v xml:space="preserve">Transfers from Investments / Transferts des Investissements </v>
      </c>
      <c r="I9" s="144" t="s">
        <v>41</v>
      </c>
      <c r="J9" s="144" t="s">
        <v>35</v>
      </c>
      <c r="K9" s="144" t="s">
        <v>42</v>
      </c>
      <c r="L9" s="144" t="s">
        <v>43</v>
      </c>
      <c r="M9" s="144" t="s">
        <v>44</v>
      </c>
      <c r="N9" s="144" t="s">
        <v>45</v>
      </c>
      <c r="O9" s="144" t="s">
        <v>46</v>
      </c>
      <c r="P9" s="144" t="s">
        <v>47</v>
      </c>
      <c r="Q9" s="144" t="str">
        <f>'4.1'!Q8</f>
        <v>Conferences &amp; Training / Conférences &amp; Formation</v>
      </c>
      <c r="R9" s="144" t="str">
        <f>'4.1'!R8</f>
        <v>Conventions &amp; Collective Bargaining / Conventions &amp; Négociation Collective</v>
      </c>
      <c r="S9" s="144" t="s">
        <v>48</v>
      </c>
      <c r="T9" s="144" t="s">
        <v>49</v>
      </c>
      <c r="U9" s="144" t="s">
        <v>50</v>
      </c>
      <c r="V9" s="144" t="s">
        <v>51</v>
      </c>
      <c r="W9" s="144" t="s">
        <v>52</v>
      </c>
      <c r="X9" s="144" t="s">
        <v>53</v>
      </c>
      <c r="Y9" s="144" t="s">
        <v>54</v>
      </c>
      <c r="Z9" s="144" t="s">
        <v>55</v>
      </c>
      <c r="AA9" s="144" t="s">
        <v>56</v>
      </c>
      <c r="AB9" s="144" t="s">
        <v>36</v>
      </c>
      <c r="AC9" s="144" t="s">
        <v>57</v>
      </c>
      <c r="AD9" s="144" t="s">
        <v>58</v>
      </c>
      <c r="AE9" s="144" t="s">
        <v>59</v>
      </c>
      <c r="AF9" s="144" t="str">
        <f>'4.1'!AF8</f>
        <v xml:space="preserve">Honorariums / Honoraires </v>
      </c>
      <c r="AG9" s="144" t="str">
        <f>'4.1'!AG8</f>
        <v>Loss of Wages / Pertes de Salaires</v>
      </c>
      <c r="AH9" s="144" t="str">
        <f>'4.1'!AH8</f>
        <v>Petty Cash Transfers / Transferts Petite Caisse</v>
      </c>
      <c r="AI9" s="144" t="str">
        <f>'4.1'!AI8</f>
        <v>Investment Transfers / Transferts Investissements</v>
      </c>
      <c r="AJ9" s="144" t="str">
        <f>'14.1'!AJ9</f>
        <v>Other Bank Account Transfers / Transferts Autre Compte Bancaire</v>
      </c>
      <c r="AK9" s="144" t="s">
        <v>43</v>
      </c>
      <c r="AL9" s="162" t="s">
        <v>60</v>
      </c>
    </row>
    <row r="10" spans="1:38" x14ac:dyDescent="0.25">
      <c r="A10" s="163"/>
      <c r="B10" s="147">
        <v>44166</v>
      </c>
      <c r="C10" s="146"/>
      <c r="D10" s="146" t="s">
        <v>62</v>
      </c>
      <c r="E10" s="148">
        <f>'14.1'!E38</f>
        <v>0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64"/>
    </row>
    <row r="11" spans="1:38" x14ac:dyDescent="0.25">
      <c r="A11" s="163">
        <v>1</v>
      </c>
      <c r="B11" s="112"/>
      <c r="C11" s="103"/>
      <c r="D11" s="103"/>
      <c r="E11" s="148">
        <f t="shared" ref="E11:E35" si="0">+E10+F11-N11</f>
        <v>0</v>
      </c>
      <c r="F11" s="148">
        <f>SUM(H11:M11)</f>
        <v>0</v>
      </c>
      <c r="G11" s="148"/>
      <c r="H11" s="148"/>
      <c r="I11" s="105"/>
      <c r="J11" s="105"/>
      <c r="K11" s="105"/>
      <c r="L11" s="133"/>
      <c r="M11" s="105"/>
      <c r="N11" s="148">
        <f>SUM(O11:AK11)</f>
        <v>0</v>
      </c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29"/>
    </row>
    <row r="12" spans="1:38" x14ac:dyDescent="0.25">
      <c r="A12" s="163">
        <f>1+A11</f>
        <v>2</v>
      </c>
      <c r="B12" s="112"/>
      <c r="C12" s="103"/>
      <c r="D12" s="103"/>
      <c r="E12" s="148">
        <f t="shared" si="0"/>
        <v>0</v>
      </c>
      <c r="F12" s="148">
        <f t="shared" ref="F12:F35" si="1">SUM(H12:L12)</f>
        <v>0</v>
      </c>
      <c r="G12" s="148"/>
      <c r="H12" s="148"/>
      <c r="I12" s="105"/>
      <c r="J12" s="105"/>
      <c r="K12" s="105"/>
      <c r="L12" s="105"/>
      <c r="M12" s="105"/>
      <c r="N12" s="148">
        <f t="shared" ref="N12:N35" si="2">SUM(O12:AK12)</f>
        <v>0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29"/>
    </row>
    <row r="13" spans="1:38" x14ac:dyDescent="0.25">
      <c r="A13" s="163">
        <f t="shared" ref="A13:A37" si="3">1+A12</f>
        <v>3</v>
      </c>
      <c r="B13" s="112"/>
      <c r="C13" s="103"/>
      <c r="D13" s="103"/>
      <c r="E13" s="148">
        <f t="shared" si="0"/>
        <v>0</v>
      </c>
      <c r="F13" s="148">
        <f t="shared" si="1"/>
        <v>0</v>
      </c>
      <c r="G13" s="148"/>
      <c r="H13" s="148"/>
      <c r="I13" s="105"/>
      <c r="J13" s="105"/>
      <c r="K13" s="105"/>
      <c r="L13" s="105"/>
      <c r="M13" s="105"/>
      <c r="N13" s="148">
        <f t="shared" si="2"/>
        <v>0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29"/>
    </row>
    <row r="14" spans="1:38" x14ac:dyDescent="0.25">
      <c r="A14" s="163">
        <f t="shared" si="3"/>
        <v>4</v>
      </c>
      <c r="B14" s="112"/>
      <c r="C14" s="103"/>
      <c r="D14" s="103"/>
      <c r="E14" s="148">
        <f t="shared" si="0"/>
        <v>0</v>
      </c>
      <c r="F14" s="148">
        <f t="shared" si="1"/>
        <v>0</v>
      </c>
      <c r="G14" s="148"/>
      <c r="H14" s="148"/>
      <c r="I14" s="105"/>
      <c r="J14" s="105"/>
      <c r="K14" s="105"/>
      <c r="L14" s="105"/>
      <c r="M14" s="105"/>
      <c r="N14" s="148">
        <f t="shared" si="2"/>
        <v>0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29"/>
    </row>
    <row r="15" spans="1:38" x14ac:dyDescent="0.25">
      <c r="A15" s="163">
        <f t="shared" si="3"/>
        <v>5</v>
      </c>
      <c r="B15" s="112"/>
      <c r="C15" s="103"/>
      <c r="D15" s="103"/>
      <c r="E15" s="148">
        <f t="shared" si="0"/>
        <v>0</v>
      </c>
      <c r="F15" s="148">
        <f t="shared" si="1"/>
        <v>0</v>
      </c>
      <c r="G15" s="148"/>
      <c r="H15" s="148"/>
      <c r="I15" s="105"/>
      <c r="J15" s="105"/>
      <c r="K15" s="105"/>
      <c r="L15" s="105"/>
      <c r="M15" s="105"/>
      <c r="N15" s="148">
        <f t="shared" si="2"/>
        <v>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29"/>
    </row>
    <row r="16" spans="1:38" x14ac:dyDescent="0.25">
      <c r="A16" s="163">
        <f t="shared" si="3"/>
        <v>6</v>
      </c>
      <c r="B16" s="112"/>
      <c r="C16" s="103"/>
      <c r="D16" s="103"/>
      <c r="E16" s="148">
        <f t="shared" si="0"/>
        <v>0</v>
      </c>
      <c r="F16" s="148">
        <f t="shared" si="1"/>
        <v>0</v>
      </c>
      <c r="G16" s="148"/>
      <c r="H16" s="148"/>
      <c r="I16" s="105"/>
      <c r="J16" s="105"/>
      <c r="K16" s="105"/>
      <c r="L16" s="105"/>
      <c r="M16" s="105"/>
      <c r="N16" s="148">
        <f t="shared" si="2"/>
        <v>0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29"/>
    </row>
    <row r="17" spans="1:38" x14ac:dyDescent="0.25">
      <c r="A17" s="163">
        <f t="shared" si="3"/>
        <v>7</v>
      </c>
      <c r="B17" s="112"/>
      <c r="C17" s="103"/>
      <c r="D17" s="103"/>
      <c r="E17" s="148">
        <f t="shared" si="0"/>
        <v>0</v>
      </c>
      <c r="F17" s="148">
        <f t="shared" si="1"/>
        <v>0</v>
      </c>
      <c r="G17" s="148"/>
      <c r="H17" s="148"/>
      <c r="I17" s="105"/>
      <c r="J17" s="105"/>
      <c r="K17" s="105"/>
      <c r="L17" s="105"/>
      <c r="M17" s="105"/>
      <c r="N17" s="148">
        <f t="shared" si="2"/>
        <v>0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29"/>
    </row>
    <row r="18" spans="1:38" x14ac:dyDescent="0.25">
      <c r="A18" s="163">
        <f t="shared" si="3"/>
        <v>8</v>
      </c>
      <c r="B18" s="112"/>
      <c r="C18" s="103"/>
      <c r="D18" s="103"/>
      <c r="E18" s="148">
        <f t="shared" si="0"/>
        <v>0</v>
      </c>
      <c r="F18" s="148">
        <f t="shared" si="1"/>
        <v>0</v>
      </c>
      <c r="G18" s="148"/>
      <c r="H18" s="148"/>
      <c r="I18" s="105"/>
      <c r="J18" s="105"/>
      <c r="K18" s="105"/>
      <c r="L18" s="105"/>
      <c r="M18" s="105"/>
      <c r="N18" s="148">
        <f t="shared" si="2"/>
        <v>0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29"/>
    </row>
    <row r="19" spans="1:38" x14ac:dyDescent="0.25">
      <c r="A19" s="163">
        <f t="shared" si="3"/>
        <v>9</v>
      </c>
      <c r="B19" s="112"/>
      <c r="C19" s="103"/>
      <c r="D19" s="103"/>
      <c r="E19" s="148">
        <f t="shared" si="0"/>
        <v>0</v>
      </c>
      <c r="F19" s="148">
        <f t="shared" si="1"/>
        <v>0</v>
      </c>
      <c r="G19" s="148"/>
      <c r="H19" s="148"/>
      <c r="I19" s="105"/>
      <c r="J19" s="105"/>
      <c r="K19" s="105"/>
      <c r="L19" s="105"/>
      <c r="M19" s="105"/>
      <c r="N19" s="148">
        <f t="shared" si="2"/>
        <v>0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29"/>
    </row>
    <row r="20" spans="1:38" x14ac:dyDescent="0.25">
      <c r="A20" s="163">
        <f t="shared" si="3"/>
        <v>10</v>
      </c>
      <c r="B20" s="112"/>
      <c r="C20" s="103"/>
      <c r="D20" s="103"/>
      <c r="E20" s="148">
        <f t="shared" si="0"/>
        <v>0</v>
      </c>
      <c r="F20" s="148">
        <f t="shared" si="1"/>
        <v>0</v>
      </c>
      <c r="G20" s="148"/>
      <c r="H20" s="148"/>
      <c r="I20" s="105"/>
      <c r="J20" s="105"/>
      <c r="K20" s="105"/>
      <c r="L20" s="105"/>
      <c r="M20" s="105"/>
      <c r="N20" s="148">
        <f t="shared" si="2"/>
        <v>0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29"/>
    </row>
    <row r="21" spans="1:38" x14ac:dyDescent="0.25">
      <c r="A21" s="163">
        <f t="shared" si="3"/>
        <v>11</v>
      </c>
      <c r="B21" s="112"/>
      <c r="C21" s="103"/>
      <c r="D21" s="103"/>
      <c r="E21" s="148">
        <f t="shared" si="0"/>
        <v>0</v>
      </c>
      <c r="F21" s="148">
        <f t="shared" si="1"/>
        <v>0</v>
      </c>
      <c r="G21" s="148"/>
      <c r="H21" s="148"/>
      <c r="I21" s="105"/>
      <c r="J21" s="105"/>
      <c r="K21" s="105"/>
      <c r="L21" s="105"/>
      <c r="M21" s="105"/>
      <c r="N21" s="148">
        <f t="shared" si="2"/>
        <v>0</v>
      </c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29"/>
    </row>
    <row r="22" spans="1:38" x14ac:dyDescent="0.25">
      <c r="A22" s="163">
        <f t="shared" si="3"/>
        <v>12</v>
      </c>
      <c r="B22" s="112"/>
      <c r="C22" s="103"/>
      <c r="D22" s="121"/>
      <c r="E22" s="148">
        <f t="shared" si="0"/>
        <v>0</v>
      </c>
      <c r="F22" s="148">
        <f t="shared" si="1"/>
        <v>0</v>
      </c>
      <c r="G22" s="148"/>
      <c r="H22" s="148"/>
      <c r="I22" s="105"/>
      <c r="J22" s="105"/>
      <c r="K22" s="105"/>
      <c r="L22" s="105"/>
      <c r="M22" s="105"/>
      <c r="N22" s="148">
        <f t="shared" si="2"/>
        <v>0</v>
      </c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29"/>
    </row>
    <row r="23" spans="1:38" x14ac:dyDescent="0.25">
      <c r="A23" s="163">
        <f t="shared" si="3"/>
        <v>13</v>
      </c>
      <c r="B23" s="103"/>
      <c r="C23" s="103"/>
      <c r="D23" s="103"/>
      <c r="E23" s="148">
        <f t="shared" si="0"/>
        <v>0</v>
      </c>
      <c r="F23" s="148">
        <f t="shared" si="1"/>
        <v>0</v>
      </c>
      <c r="G23" s="148"/>
      <c r="H23" s="148"/>
      <c r="I23" s="105"/>
      <c r="J23" s="105"/>
      <c r="K23" s="105"/>
      <c r="L23" s="105"/>
      <c r="M23" s="105"/>
      <c r="N23" s="148">
        <f t="shared" si="2"/>
        <v>0</v>
      </c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29"/>
    </row>
    <row r="24" spans="1:38" x14ac:dyDescent="0.25">
      <c r="A24" s="163">
        <f t="shared" si="3"/>
        <v>14</v>
      </c>
      <c r="B24" s="112"/>
      <c r="C24" s="103"/>
      <c r="D24" s="103"/>
      <c r="E24" s="148">
        <f t="shared" si="0"/>
        <v>0</v>
      </c>
      <c r="F24" s="148">
        <f t="shared" si="1"/>
        <v>0</v>
      </c>
      <c r="G24" s="148"/>
      <c r="H24" s="148"/>
      <c r="I24" s="105"/>
      <c r="J24" s="105"/>
      <c r="K24" s="105"/>
      <c r="L24" s="105"/>
      <c r="M24" s="105"/>
      <c r="N24" s="148">
        <f t="shared" si="2"/>
        <v>0</v>
      </c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29"/>
    </row>
    <row r="25" spans="1:38" x14ac:dyDescent="0.25">
      <c r="A25" s="163">
        <f t="shared" si="3"/>
        <v>15</v>
      </c>
      <c r="B25" s="112"/>
      <c r="C25" s="103"/>
      <c r="D25" s="103"/>
      <c r="E25" s="148">
        <f t="shared" ref="E25:E31" si="4">+E24+F25-N25</f>
        <v>0</v>
      </c>
      <c r="F25" s="148">
        <f t="shared" si="1"/>
        <v>0</v>
      </c>
      <c r="G25" s="148"/>
      <c r="H25" s="148"/>
      <c r="I25" s="105"/>
      <c r="J25" s="105"/>
      <c r="K25" s="105"/>
      <c r="L25" s="105"/>
      <c r="M25" s="105"/>
      <c r="N25" s="148">
        <f t="shared" si="2"/>
        <v>0</v>
      </c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29"/>
    </row>
    <row r="26" spans="1:38" x14ac:dyDescent="0.25">
      <c r="A26" s="163">
        <f t="shared" si="3"/>
        <v>16</v>
      </c>
      <c r="B26" s="112"/>
      <c r="C26" s="103"/>
      <c r="D26" s="103"/>
      <c r="E26" s="148">
        <f t="shared" si="4"/>
        <v>0</v>
      </c>
      <c r="F26" s="148">
        <f t="shared" si="1"/>
        <v>0</v>
      </c>
      <c r="G26" s="148"/>
      <c r="H26" s="148"/>
      <c r="I26" s="105"/>
      <c r="J26" s="105"/>
      <c r="K26" s="105"/>
      <c r="L26" s="105"/>
      <c r="M26" s="105"/>
      <c r="N26" s="148">
        <f t="shared" si="2"/>
        <v>0</v>
      </c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29"/>
    </row>
    <row r="27" spans="1:38" x14ac:dyDescent="0.25">
      <c r="A27" s="163">
        <f t="shared" si="3"/>
        <v>17</v>
      </c>
      <c r="B27" s="112"/>
      <c r="C27" s="103"/>
      <c r="D27" s="103"/>
      <c r="E27" s="148">
        <f t="shared" si="4"/>
        <v>0</v>
      </c>
      <c r="F27" s="148">
        <f t="shared" si="1"/>
        <v>0</v>
      </c>
      <c r="G27" s="148"/>
      <c r="H27" s="148"/>
      <c r="I27" s="105"/>
      <c r="J27" s="105"/>
      <c r="K27" s="105"/>
      <c r="L27" s="105"/>
      <c r="M27" s="105"/>
      <c r="N27" s="148">
        <f t="shared" si="2"/>
        <v>0</v>
      </c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29"/>
    </row>
    <row r="28" spans="1:38" x14ac:dyDescent="0.25">
      <c r="A28" s="163">
        <f t="shared" si="3"/>
        <v>18</v>
      </c>
      <c r="B28" s="112"/>
      <c r="C28" s="103"/>
      <c r="D28" s="103"/>
      <c r="E28" s="148">
        <f t="shared" si="4"/>
        <v>0</v>
      </c>
      <c r="F28" s="148">
        <f t="shared" si="1"/>
        <v>0</v>
      </c>
      <c r="G28" s="148"/>
      <c r="H28" s="148"/>
      <c r="I28" s="105"/>
      <c r="J28" s="105"/>
      <c r="K28" s="105"/>
      <c r="L28" s="105"/>
      <c r="M28" s="105"/>
      <c r="N28" s="148">
        <f t="shared" si="2"/>
        <v>0</v>
      </c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29"/>
    </row>
    <row r="29" spans="1:38" x14ac:dyDescent="0.25">
      <c r="A29" s="163">
        <f t="shared" si="3"/>
        <v>19</v>
      </c>
      <c r="B29" s="112"/>
      <c r="C29" s="103"/>
      <c r="D29" s="103"/>
      <c r="E29" s="148">
        <f t="shared" si="4"/>
        <v>0</v>
      </c>
      <c r="F29" s="148">
        <f t="shared" si="1"/>
        <v>0</v>
      </c>
      <c r="G29" s="148"/>
      <c r="H29" s="148"/>
      <c r="I29" s="105"/>
      <c r="J29" s="105"/>
      <c r="K29" s="105"/>
      <c r="L29" s="105"/>
      <c r="M29" s="105"/>
      <c r="N29" s="148">
        <f t="shared" si="2"/>
        <v>0</v>
      </c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29"/>
    </row>
    <row r="30" spans="1:38" x14ac:dyDescent="0.25">
      <c r="A30" s="163">
        <f t="shared" si="3"/>
        <v>20</v>
      </c>
      <c r="B30" s="112"/>
      <c r="C30" s="103"/>
      <c r="D30" s="103"/>
      <c r="E30" s="148">
        <f t="shared" si="4"/>
        <v>0</v>
      </c>
      <c r="F30" s="148">
        <f t="shared" si="1"/>
        <v>0</v>
      </c>
      <c r="G30" s="148"/>
      <c r="H30" s="148"/>
      <c r="I30" s="105"/>
      <c r="J30" s="105"/>
      <c r="K30" s="105"/>
      <c r="L30" s="105"/>
      <c r="M30" s="105"/>
      <c r="N30" s="148">
        <f t="shared" si="2"/>
        <v>0</v>
      </c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29"/>
    </row>
    <row r="31" spans="1:38" x14ac:dyDescent="0.25">
      <c r="A31" s="163">
        <f t="shared" si="3"/>
        <v>21</v>
      </c>
      <c r="B31" s="112"/>
      <c r="C31" s="103"/>
      <c r="D31" s="103"/>
      <c r="E31" s="148">
        <f t="shared" si="4"/>
        <v>0</v>
      </c>
      <c r="F31" s="148">
        <f t="shared" si="1"/>
        <v>0</v>
      </c>
      <c r="G31" s="148"/>
      <c r="H31" s="148"/>
      <c r="I31" s="105"/>
      <c r="J31" s="105"/>
      <c r="K31" s="105"/>
      <c r="L31" s="105"/>
      <c r="M31" s="105"/>
      <c r="N31" s="148">
        <f t="shared" si="2"/>
        <v>0</v>
      </c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29"/>
    </row>
    <row r="32" spans="1:38" x14ac:dyDescent="0.25">
      <c r="A32" s="163">
        <f t="shared" si="3"/>
        <v>22</v>
      </c>
      <c r="B32" s="112"/>
      <c r="C32" s="103"/>
      <c r="D32" s="103"/>
      <c r="E32" s="148">
        <f t="shared" si="0"/>
        <v>0</v>
      </c>
      <c r="F32" s="148">
        <f t="shared" si="1"/>
        <v>0</v>
      </c>
      <c r="G32" s="148"/>
      <c r="H32" s="148"/>
      <c r="I32" s="105"/>
      <c r="J32" s="105"/>
      <c r="K32" s="105"/>
      <c r="L32" s="105"/>
      <c r="M32" s="105"/>
      <c r="N32" s="148">
        <f t="shared" si="2"/>
        <v>0</v>
      </c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29"/>
    </row>
    <row r="33" spans="1:38" x14ac:dyDescent="0.25">
      <c r="A33" s="163">
        <f t="shared" si="3"/>
        <v>23</v>
      </c>
      <c r="B33" s="112"/>
      <c r="C33" s="103"/>
      <c r="D33" s="103"/>
      <c r="E33" s="148">
        <f t="shared" si="0"/>
        <v>0</v>
      </c>
      <c r="F33" s="148">
        <f t="shared" si="1"/>
        <v>0</v>
      </c>
      <c r="G33" s="148"/>
      <c r="H33" s="148"/>
      <c r="I33" s="105"/>
      <c r="J33" s="105"/>
      <c r="K33" s="105"/>
      <c r="L33" s="105"/>
      <c r="M33" s="105"/>
      <c r="N33" s="148">
        <f t="shared" si="2"/>
        <v>0</v>
      </c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29"/>
    </row>
    <row r="34" spans="1:38" x14ac:dyDescent="0.25">
      <c r="A34" s="163">
        <f t="shared" si="3"/>
        <v>24</v>
      </c>
      <c r="B34" s="112"/>
      <c r="C34" s="103"/>
      <c r="D34" s="103"/>
      <c r="E34" s="148">
        <f t="shared" si="0"/>
        <v>0</v>
      </c>
      <c r="F34" s="148">
        <f t="shared" si="1"/>
        <v>0</v>
      </c>
      <c r="G34" s="148"/>
      <c r="H34" s="148"/>
      <c r="I34" s="105"/>
      <c r="J34" s="105"/>
      <c r="K34" s="105"/>
      <c r="L34" s="105"/>
      <c r="M34" s="105"/>
      <c r="N34" s="148">
        <f t="shared" si="2"/>
        <v>0</v>
      </c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29"/>
    </row>
    <row r="35" spans="1:38" x14ac:dyDescent="0.25">
      <c r="A35" s="163">
        <f t="shared" si="3"/>
        <v>25</v>
      </c>
      <c r="B35" s="112"/>
      <c r="C35" s="103"/>
      <c r="D35" s="103"/>
      <c r="E35" s="148">
        <f t="shared" si="0"/>
        <v>0</v>
      </c>
      <c r="F35" s="148">
        <f t="shared" si="1"/>
        <v>0</v>
      </c>
      <c r="G35" s="148"/>
      <c r="H35" s="148"/>
      <c r="I35" s="105"/>
      <c r="J35" s="105"/>
      <c r="K35" s="105"/>
      <c r="L35" s="105"/>
      <c r="M35" s="105"/>
      <c r="N35" s="148">
        <f t="shared" si="2"/>
        <v>0</v>
      </c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29"/>
    </row>
    <row r="36" spans="1:38" ht="33" customHeight="1" x14ac:dyDescent="0.25">
      <c r="A36" s="165">
        <f t="shared" si="3"/>
        <v>26</v>
      </c>
      <c r="B36" s="271" t="str">
        <f>'14.1'!B36:D36</f>
        <v>Month - Total Transfers from Other Bank Account / Total des Transferts provenant du Autre Compte Bancaire pour le Mois</v>
      </c>
      <c r="C36" s="272"/>
      <c r="D36" s="273"/>
      <c r="E36" s="166">
        <f>F36</f>
        <v>0</v>
      </c>
      <c r="F36" s="166">
        <f>G36</f>
        <v>0</v>
      </c>
      <c r="G36" s="166">
        <f>AJ69</f>
        <v>0</v>
      </c>
      <c r="H36" s="166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64"/>
    </row>
    <row r="37" spans="1:38" ht="30" customHeight="1" x14ac:dyDescent="0.25">
      <c r="A37" s="165">
        <f t="shared" si="3"/>
        <v>27</v>
      </c>
      <c r="B37" s="271" t="str">
        <f>'4.1'!B36:D36</f>
        <v>Month - Total Transfers from Investment / Total des Transferts provenant des Investissements pour le Mois</v>
      </c>
      <c r="C37" s="272"/>
      <c r="D37" s="273"/>
      <c r="E37" s="166">
        <f>F37</f>
        <v>0</v>
      </c>
      <c r="F37" s="166">
        <f>H37</f>
        <v>0</v>
      </c>
      <c r="G37" s="166"/>
      <c r="H37" s="166">
        <f>'3.0'!M20</f>
        <v>0</v>
      </c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64"/>
    </row>
    <row r="38" spans="1:38" ht="15.75" thickBot="1" x14ac:dyDescent="0.3">
      <c r="A38" s="229" t="s">
        <v>0</v>
      </c>
      <c r="B38" s="230"/>
      <c r="C38" s="230"/>
      <c r="D38" s="231"/>
      <c r="E38" s="179">
        <f>+E35+F36+F37</f>
        <v>0</v>
      </c>
      <c r="F38" s="180">
        <f t="shared" ref="F38:AK38" si="5">SUM(F11:F37)</f>
        <v>0</v>
      </c>
      <c r="G38" s="180">
        <f t="shared" si="5"/>
        <v>0</v>
      </c>
      <c r="H38" s="180">
        <f t="shared" si="5"/>
        <v>0</v>
      </c>
      <c r="I38" s="180">
        <f t="shared" si="5"/>
        <v>0</v>
      </c>
      <c r="J38" s="180">
        <f t="shared" si="5"/>
        <v>0</v>
      </c>
      <c r="K38" s="180">
        <f t="shared" si="5"/>
        <v>0</v>
      </c>
      <c r="L38" s="180">
        <f t="shared" si="5"/>
        <v>0</v>
      </c>
      <c r="M38" s="180"/>
      <c r="N38" s="180">
        <f t="shared" si="5"/>
        <v>0</v>
      </c>
      <c r="O38" s="180">
        <f t="shared" si="5"/>
        <v>0</v>
      </c>
      <c r="P38" s="180">
        <f t="shared" si="5"/>
        <v>0</v>
      </c>
      <c r="Q38" s="180">
        <f t="shared" si="5"/>
        <v>0</v>
      </c>
      <c r="R38" s="180">
        <f t="shared" si="5"/>
        <v>0</v>
      </c>
      <c r="S38" s="180">
        <f t="shared" si="5"/>
        <v>0</v>
      </c>
      <c r="T38" s="180">
        <f t="shared" si="5"/>
        <v>0</v>
      </c>
      <c r="U38" s="180">
        <f t="shared" si="5"/>
        <v>0</v>
      </c>
      <c r="V38" s="180">
        <f t="shared" si="5"/>
        <v>0</v>
      </c>
      <c r="W38" s="180">
        <f t="shared" si="5"/>
        <v>0</v>
      </c>
      <c r="X38" s="180">
        <f t="shared" si="5"/>
        <v>0</v>
      </c>
      <c r="Y38" s="180">
        <f t="shared" si="5"/>
        <v>0</v>
      </c>
      <c r="Z38" s="180">
        <f t="shared" si="5"/>
        <v>0</v>
      </c>
      <c r="AA38" s="180">
        <f t="shared" si="5"/>
        <v>0</v>
      </c>
      <c r="AB38" s="180">
        <f t="shared" si="5"/>
        <v>0</v>
      </c>
      <c r="AC38" s="180">
        <f t="shared" si="5"/>
        <v>0</v>
      </c>
      <c r="AD38" s="180">
        <f t="shared" si="5"/>
        <v>0</v>
      </c>
      <c r="AE38" s="180">
        <f t="shared" si="5"/>
        <v>0</v>
      </c>
      <c r="AF38" s="180">
        <f t="shared" si="5"/>
        <v>0</v>
      </c>
      <c r="AG38" s="180">
        <f t="shared" si="5"/>
        <v>0</v>
      </c>
      <c r="AH38" s="180">
        <f t="shared" si="5"/>
        <v>0</v>
      </c>
      <c r="AI38" s="180">
        <f t="shared" si="5"/>
        <v>0</v>
      </c>
      <c r="AJ38" s="180">
        <f t="shared" si="5"/>
        <v>0</v>
      </c>
      <c r="AK38" s="180">
        <f t="shared" si="5"/>
        <v>0</v>
      </c>
      <c r="AL38" s="181"/>
    </row>
    <row r="39" spans="1:38" x14ac:dyDescent="0.2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</row>
    <row r="40" spans="1:38" x14ac:dyDescent="0.25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</row>
    <row r="41" spans="1:38" x14ac:dyDescent="0.25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</row>
    <row r="42" spans="1:38" ht="15.75" thickBot="1" x14ac:dyDescent="0.3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</row>
    <row r="43" spans="1:38" x14ac:dyDescent="0.25">
      <c r="A43" s="215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7"/>
    </row>
    <row r="44" spans="1:38" ht="23.25" x14ac:dyDescent="0.35">
      <c r="A44" s="250" t="s">
        <v>200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2"/>
    </row>
    <row r="45" spans="1:38" ht="23.25" x14ac:dyDescent="0.35">
      <c r="A45" s="191" t="s">
        <v>20</v>
      </c>
      <c r="B45" s="190"/>
      <c r="C45" s="192">
        <f>+'14.1'!C45</f>
        <v>0</v>
      </c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3"/>
    </row>
    <row r="46" spans="1:38" ht="23.25" x14ac:dyDescent="0.35">
      <c r="A46" s="250" t="str">
        <f>'4.1'!A45:AL45</f>
        <v>OTHER BANK ACCOUNT / AUTRE COMPTE BANCAIRE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2"/>
    </row>
    <row r="47" spans="1:38" ht="23.25" x14ac:dyDescent="0.35">
      <c r="A47" s="194" t="s">
        <v>33</v>
      </c>
      <c r="B47" s="195"/>
      <c r="C47" s="195"/>
      <c r="D47" s="195">
        <f>+'14.1'!D47</f>
        <v>2020</v>
      </c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6"/>
    </row>
    <row r="48" spans="1:38" ht="23.25" x14ac:dyDescent="0.35">
      <c r="A48" s="194" t="s">
        <v>74</v>
      </c>
      <c r="B48" s="197"/>
      <c r="C48" s="197"/>
      <c r="D48" s="195">
        <f>+D47</f>
        <v>2020</v>
      </c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8"/>
    </row>
    <row r="49" spans="1:38" x14ac:dyDescent="0.25">
      <c r="A49" s="199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38" t="s">
        <v>182</v>
      </c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9"/>
    </row>
    <row r="50" spans="1:38" ht="105" x14ac:dyDescent="0.25">
      <c r="A50" s="201"/>
      <c r="B50" s="202" t="s">
        <v>17</v>
      </c>
      <c r="C50" s="202" t="s">
        <v>38</v>
      </c>
      <c r="D50" s="202" t="s">
        <v>18</v>
      </c>
      <c r="E50" s="202" t="s">
        <v>39</v>
      </c>
      <c r="F50" s="202" t="s">
        <v>40</v>
      </c>
      <c r="G50" s="202" t="str">
        <f>'14.1'!G50</f>
        <v>Transfers from General Bank Account / Transferts du Compte Bancaire Général</v>
      </c>
      <c r="H50" s="202" t="str">
        <f>H9</f>
        <v xml:space="preserve">Transfers from Investments / Transferts des Investissements </v>
      </c>
      <c r="I50" s="202" t="s">
        <v>41</v>
      </c>
      <c r="J50" s="202" t="s">
        <v>35</v>
      </c>
      <c r="K50" s="202" t="s">
        <v>42</v>
      </c>
      <c r="L50" s="202" t="s">
        <v>43</v>
      </c>
      <c r="M50" s="202" t="s">
        <v>44</v>
      </c>
      <c r="N50" s="202" t="s">
        <v>45</v>
      </c>
      <c r="O50" s="202" t="s">
        <v>46</v>
      </c>
      <c r="P50" s="202" t="s">
        <v>47</v>
      </c>
      <c r="Q50" s="202" t="str">
        <f>'4.1'!Q49</f>
        <v>Conferences &amp; Training / Conférences &amp; Formation</v>
      </c>
      <c r="R50" s="202" t="str">
        <f>'4.1'!R49</f>
        <v>Conventions &amp; Collective Bargaining / Conventions &amp; Négociation Collective</v>
      </c>
      <c r="S50" s="202" t="s">
        <v>48</v>
      </c>
      <c r="T50" s="202" t="s">
        <v>49</v>
      </c>
      <c r="U50" s="202" t="s">
        <v>50</v>
      </c>
      <c r="V50" s="202" t="s">
        <v>51</v>
      </c>
      <c r="W50" s="202" t="s">
        <v>52</v>
      </c>
      <c r="X50" s="202" t="s">
        <v>53</v>
      </c>
      <c r="Y50" s="202" t="s">
        <v>54</v>
      </c>
      <c r="Z50" s="202" t="s">
        <v>55</v>
      </c>
      <c r="AA50" s="202" t="s">
        <v>56</v>
      </c>
      <c r="AB50" s="202" t="s">
        <v>36</v>
      </c>
      <c r="AC50" s="202" t="s">
        <v>57</v>
      </c>
      <c r="AD50" s="202" t="s">
        <v>58</v>
      </c>
      <c r="AE50" s="202" t="s">
        <v>59</v>
      </c>
      <c r="AF50" s="202" t="str">
        <f>'4.1'!AF49</f>
        <v xml:space="preserve">Honorariums / Honoraires </v>
      </c>
      <c r="AG50" s="202" t="str">
        <f>'4.1'!AG49</f>
        <v>Loss of Wages / Pertes de Salaires</v>
      </c>
      <c r="AH50" s="202" t="str">
        <f>'4.1'!AH49</f>
        <v>Petty Cash Transfers / Transferts Petite Caisse</v>
      </c>
      <c r="AI50" s="202" t="str">
        <f>'4.1'!AI8</f>
        <v>Investment Transfers / Transferts Investissements</v>
      </c>
      <c r="AJ50" s="202" t="str">
        <f>'14.1'!AJ50</f>
        <v>Transfers to General Bank Account / Transferts au Compte Bancaire Général</v>
      </c>
      <c r="AK50" s="202" t="s">
        <v>43</v>
      </c>
      <c r="AL50" s="203" t="s">
        <v>60</v>
      </c>
    </row>
    <row r="51" spans="1:38" x14ac:dyDescent="0.25">
      <c r="A51" s="204"/>
      <c r="B51" s="205">
        <v>43800</v>
      </c>
      <c r="C51" s="206"/>
      <c r="D51" s="206" t="s">
        <v>62</v>
      </c>
      <c r="E51" s="208">
        <f>'14.1'!E69</f>
        <v>0</v>
      </c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12"/>
    </row>
    <row r="52" spans="1:38" x14ac:dyDescent="0.25">
      <c r="A52" s="204">
        <v>1</v>
      </c>
      <c r="B52" s="112"/>
      <c r="C52" s="103"/>
      <c r="D52" s="103"/>
      <c r="E52" s="208">
        <f t="shared" ref="E52:E66" si="6">+E51+F52-N52</f>
        <v>0</v>
      </c>
      <c r="F52" s="208">
        <f>SUM(H52:L52)</f>
        <v>0</v>
      </c>
      <c r="G52" s="208"/>
      <c r="H52" s="208"/>
      <c r="I52" s="105"/>
      <c r="J52" s="105"/>
      <c r="K52" s="105"/>
      <c r="L52" s="105"/>
      <c r="M52" s="105"/>
      <c r="N52" s="208">
        <f>SUM(O52:AK52)</f>
        <v>0</v>
      </c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29"/>
    </row>
    <row r="53" spans="1:38" x14ac:dyDescent="0.25">
      <c r="A53" s="204">
        <f>1+A52</f>
        <v>2</v>
      </c>
      <c r="B53" s="112"/>
      <c r="C53" s="103"/>
      <c r="D53" s="103"/>
      <c r="E53" s="208">
        <f t="shared" si="6"/>
        <v>0</v>
      </c>
      <c r="F53" s="208">
        <f t="shared" ref="F53:F66" si="7">SUM(H53:L53)</f>
        <v>0</v>
      </c>
      <c r="G53" s="208"/>
      <c r="H53" s="208"/>
      <c r="I53" s="105"/>
      <c r="J53" s="105"/>
      <c r="K53" s="105"/>
      <c r="L53" s="105"/>
      <c r="M53" s="105"/>
      <c r="N53" s="208">
        <f t="shared" ref="N53:N66" si="8">SUM(O53:AK53)</f>
        <v>0</v>
      </c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29"/>
    </row>
    <row r="54" spans="1:38" x14ac:dyDescent="0.25">
      <c r="A54" s="204">
        <f t="shared" ref="A54:A68" si="9">1+A53</f>
        <v>3</v>
      </c>
      <c r="B54" s="112"/>
      <c r="C54" s="103"/>
      <c r="D54" s="103"/>
      <c r="E54" s="208">
        <f t="shared" si="6"/>
        <v>0</v>
      </c>
      <c r="F54" s="208">
        <f t="shared" si="7"/>
        <v>0</v>
      </c>
      <c r="G54" s="208"/>
      <c r="H54" s="208"/>
      <c r="I54" s="105"/>
      <c r="J54" s="105"/>
      <c r="K54" s="105"/>
      <c r="L54" s="105"/>
      <c r="M54" s="105"/>
      <c r="N54" s="208">
        <f t="shared" si="8"/>
        <v>0</v>
      </c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29"/>
    </row>
    <row r="55" spans="1:38" x14ac:dyDescent="0.25">
      <c r="A55" s="204">
        <f t="shared" si="9"/>
        <v>4</v>
      </c>
      <c r="B55" s="112"/>
      <c r="C55" s="103"/>
      <c r="D55" s="103"/>
      <c r="E55" s="208">
        <f t="shared" si="6"/>
        <v>0</v>
      </c>
      <c r="F55" s="208">
        <f t="shared" si="7"/>
        <v>0</v>
      </c>
      <c r="G55" s="208"/>
      <c r="H55" s="208"/>
      <c r="I55" s="105"/>
      <c r="J55" s="105"/>
      <c r="K55" s="105"/>
      <c r="L55" s="105"/>
      <c r="M55" s="105"/>
      <c r="N55" s="208">
        <f t="shared" si="8"/>
        <v>0</v>
      </c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29"/>
    </row>
    <row r="56" spans="1:38" x14ac:dyDescent="0.25">
      <c r="A56" s="204">
        <f t="shared" si="9"/>
        <v>5</v>
      </c>
      <c r="B56" s="112"/>
      <c r="C56" s="103"/>
      <c r="D56" s="103"/>
      <c r="E56" s="208">
        <f t="shared" si="6"/>
        <v>0</v>
      </c>
      <c r="F56" s="208">
        <f t="shared" si="7"/>
        <v>0</v>
      </c>
      <c r="G56" s="208"/>
      <c r="H56" s="208"/>
      <c r="I56" s="105"/>
      <c r="J56" s="105"/>
      <c r="K56" s="105"/>
      <c r="L56" s="105"/>
      <c r="M56" s="105"/>
      <c r="N56" s="208">
        <f t="shared" si="8"/>
        <v>0</v>
      </c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29"/>
    </row>
    <row r="57" spans="1:38" x14ac:dyDescent="0.25">
      <c r="A57" s="204">
        <f t="shared" si="9"/>
        <v>6</v>
      </c>
      <c r="B57" s="112"/>
      <c r="C57" s="103"/>
      <c r="D57" s="103"/>
      <c r="E57" s="208">
        <f t="shared" si="6"/>
        <v>0</v>
      </c>
      <c r="F57" s="208">
        <f t="shared" si="7"/>
        <v>0</v>
      </c>
      <c r="G57" s="208"/>
      <c r="H57" s="208"/>
      <c r="I57" s="105"/>
      <c r="J57" s="105"/>
      <c r="K57" s="105"/>
      <c r="L57" s="105"/>
      <c r="M57" s="105"/>
      <c r="N57" s="208">
        <f t="shared" si="8"/>
        <v>0</v>
      </c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29"/>
    </row>
    <row r="58" spans="1:38" x14ac:dyDescent="0.25">
      <c r="A58" s="204">
        <f t="shared" si="9"/>
        <v>7</v>
      </c>
      <c r="B58" s="112"/>
      <c r="C58" s="103"/>
      <c r="D58" s="103"/>
      <c r="E58" s="208">
        <f t="shared" si="6"/>
        <v>0</v>
      </c>
      <c r="F58" s="208">
        <f t="shared" si="7"/>
        <v>0</v>
      </c>
      <c r="G58" s="208"/>
      <c r="H58" s="208"/>
      <c r="I58" s="105"/>
      <c r="J58" s="105"/>
      <c r="K58" s="105"/>
      <c r="L58" s="105"/>
      <c r="M58" s="105"/>
      <c r="N58" s="208">
        <f t="shared" si="8"/>
        <v>0</v>
      </c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29"/>
    </row>
    <row r="59" spans="1:38" x14ac:dyDescent="0.25">
      <c r="A59" s="204">
        <f t="shared" si="9"/>
        <v>8</v>
      </c>
      <c r="B59" s="112"/>
      <c r="C59" s="103"/>
      <c r="D59" s="103"/>
      <c r="E59" s="208">
        <f t="shared" si="6"/>
        <v>0</v>
      </c>
      <c r="F59" s="208">
        <f t="shared" si="7"/>
        <v>0</v>
      </c>
      <c r="G59" s="208"/>
      <c r="H59" s="208"/>
      <c r="I59" s="105"/>
      <c r="J59" s="105"/>
      <c r="K59" s="105"/>
      <c r="L59" s="105"/>
      <c r="M59" s="105"/>
      <c r="N59" s="208">
        <f t="shared" si="8"/>
        <v>0</v>
      </c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29"/>
    </row>
    <row r="60" spans="1:38" x14ac:dyDescent="0.25">
      <c r="A60" s="204">
        <f t="shared" si="9"/>
        <v>9</v>
      </c>
      <c r="B60" s="112"/>
      <c r="C60" s="103"/>
      <c r="D60" s="103"/>
      <c r="E60" s="208">
        <f t="shared" si="6"/>
        <v>0</v>
      </c>
      <c r="F60" s="208">
        <f t="shared" si="7"/>
        <v>0</v>
      </c>
      <c r="G60" s="208"/>
      <c r="H60" s="208"/>
      <c r="I60" s="105"/>
      <c r="J60" s="105"/>
      <c r="K60" s="105"/>
      <c r="L60" s="105"/>
      <c r="M60" s="105"/>
      <c r="N60" s="208">
        <f t="shared" si="8"/>
        <v>0</v>
      </c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29"/>
    </row>
    <row r="61" spans="1:38" x14ac:dyDescent="0.25">
      <c r="A61" s="204">
        <f t="shared" si="9"/>
        <v>10</v>
      </c>
      <c r="B61" s="112"/>
      <c r="C61" s="103"/>
      <c r="D61" s="103"/>
      <c r="E61" s="208">
        <f t="shared" si="6"/>
        <v>0</v>
      </c>
      <c r="F61" s="208">
        <f t="shared" si="7"/>
        <v>0</v>
      </c>
      <c r="G61" s="208"/>
      <c r="H61" s="208"/>
      <c r="I61" s="105"/>
      <c r="J61" s="105"/>
      <c r="K61" s="105"/>
      <c r="L61" s="105"/>
      <c r="M61" s="105"/>
      <c r="N61" s="208">
        <f t="shared" si="8"/>
        <v>0</v>
      </c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29"/>
    </row>
    <row r="62" spans="1:38" x14ac:dyDescent="0.25">
      <c r="A62" s="204">
        <f t="shared" si="9"/>
        <v>11</v>
      </c>
      <c r="B62" s="112"/>
      <c r="C62" s="103"/>
      <c r="D62" s="103"/>
      <c r="E62" s="208">
        <f t="shared" si="6"/>
        <v>0</v>
      </c>
      <c r="F62" s="208">
        <f t="shared" si="7"/>
        <v>0</v>
      </c>
      <c r="G62" s="208"/>
      <c r="H62" s="208"/>
      <c r="I62" s="105"/>
      <c r="J62" s="105"/>
      <c r="K62" s="105"/>
      <c r="L62" s="105"/>
      <c r="M62" s="105"/>
      <c r="N62" s="208">
        <f t="shared" si="8"/>
        <v>0</v>
      </c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29"/>
    </row>
    <row r="63" spans="1:38" x14ac:dyDescent="0.25">
      <c r="A63" s="204">
        <f t="shared" si="9"/>
        <v>12</v>
      </c>
      <c r="B63" s="112"/>
      <c r="C63" s="103"/>
      <c r="D63" s="121"/>
      <c r="E63" s="208">
        <f t="shared" si="6"/>
        <v>0</v>
      </c>
      <c r="F63" s="208">
        <f t="shared" si="7"/>
        <v>0</v>
      </c>
      <c r="G63" s="208"/>
      <c r="H63" s="208"/>
      <c r="I63" s="105"/>
      <c r="J63" s="105"/>
      <c r="K63" s="105"/>
      <c r="L63" s="105"/>
      <c r="M63" s="105"/>
      <c r="N63" s="208">
        <f t="shared" si="8"/>
        <v>0</v>
      </c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29"/>
    </row>
    <row r="64" spans="1:38" x14ac:dyDescent="0.25">
      <c r="A64" s="204">
        <f t="shared" si="9"/>
        <v>13</v>
      </c>
      <c r="B64" s="103"/>
      <c r="C64" s="103"/>
      <c r="D64" s="103"/>
      <c r="E64" s="208">
        <f t="shared" si="6"/>
        <v>0</v>
      </c>
      <c r="F64" s="208">
        <f t="shared" si="7"/>
        <v>0</v>
      </c>
      <c r="G64" s="208"/>
      <c r="H64" s="208"/>
      <c r="I64" s="105"/>
      <c r="J64" s="105"/>
      <c r="K64" s="105"/>
      <c r="L64" s="105"/>
      <c r="M64" s="105"/>
      <c r="N64" s="208">
        <f t="shared" si="8"/>
        <v>0</v>
      </c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29"/>
    </row>
    <row r="65" spans="1:38" x14ac:dyDescent="0.25">
      <c r="A65" s="204">
        <f t="shared" si="9"/>
        <v>14</v>
      </c>
      <c r="B65" s="112"/>
      <c r="C65" s="103"/>
      <c r="D65" s="103"/>
      <c r="E65" s="208">
        <f t="shared" si="6"/>
        <v>0</v>
      </c>
      <c r="F65" s="208">
        <f t="shared" si="7"/>
        <v>0</v>
      </c>
      <c r="G65" s="208"/>
      <c r="H65" s="208"/>
      <c r="I65" s="105"/>
      <c r="J65" s="105"/>
      <c r="K65" s="105"/>
      <c r="L65" s="105"/>
      <c r="M65" s="105"/>
      <c r="N65" s="208">
        <f t="shared" si="8"/>
        <v>0</v>
      </c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29"/>
    </row>
    <row r="66" spans="1:38" x14ac:dyDescent="0.25">
      <c r="A66" s="204">
        <f t="shared" si="9"/>
        <v>15</v>
      </c>
      <c r="B66" s="112"/>
      <c r="C66" s="103"/>
      <c r="D66" s="103"/>
      <c r="E66" s="208">
        <f t="shared" si="6"/>
        <v>0</v>
      </c>
      <c r="F66" s="208">
        <f t="shared" si="7"/>
        <v>0</v>
      </c>
      <c r="G66" s="208"/>
      <c r="H66" s="208"/>
      <c r="I66" s="105"/>
      <c r="J66" s="105"/>
      <c r="K66" s="105"/>
      <c r="L66" s="105"/>
      <c r="M66" s="105"/>
      <c r="N66" s="208">
        <f t="shared" si="8"/>
        <v>0</v>
      </c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29"/>
    </row>
    <row r="67" spans="1:38" ht="32.25" customHeight="1" x14ac:dyDescent="0.25">
      <c r="A67" s="207">
        <f t="shared" si="9"/>
        <v>16</v>
      </c>
      <c r="B67" s="232" t="str">
        <f>'14.1'!B67:D67</f>
        <v>Month - Total Transfers from General Bank Account / Total des Transferts provenant du Compte Bancaire Général pour le Mois</v>
      </c>
      <c r="C67" s="233"/>
      <c r="D67" s="234"/>
      <c r="E67" s="209">
        <f>F67</f>
        <v>0</v>
      </c>
      <c r="F67" s="209">
        <f>G67</f>
        <v>0</v>
      </c>
      <c r="G67" s="209">
        <f>AJ38</f>
        <v>0</v>
      </c>
      <c r="H67" s="209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12"/>
    </row>
    <row r="68" spans="1:38" ht="30.75" customHeight="1" x14ac:dyDescent="0.25">
      <c r="A68" s="207">
        <f t="shared" si="9"/>
        <v>17</v>
      </c>
      <c r="B68" s="232" t="str">
        <f>B37</f>
        <v>Month - Total Transfers from Investment / Total des Transferts provenant des Investissements pour le Mois</v>
      </c>
      <c r="C68" s="233"/>
      <c r="D68" s="234"/>
      <c r="E68" s="209">
        <f>F68</f>
        <v>0</v>
      </c>
      <c r="F68" s="209">
        <f>H68</f>
        <v>0</v>
      </c>
      <c r="G68" s="209"/>
      <c r="H68" s="209">
        <f>'3.0'!N20</f>
        <v>0</v>
      </c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12"/>
    </row>
    <row r="69" spans="1:38" ht="15.75" thickBot="1" x14ac:dyDescent="0.3">
      <c r="A69" s="235" t="s">
        <v>0</v>
      </c>
      <c r="B69" s="236"/>
      <c r="C69" s="236"/>
      <c r="D69" s="237"/>
      <c r="E69" s="210">
        <f>+E66+F67+F68</f>
        <v>0</v>
      </c>
      <c r="F69" s="211">
        <f t="shared" ref="F69:AK69" si="10">SUM(F52:F68)</f>
        <v>0</v>
      </c>
      <c r="G69" s="211">
        <f t="shared" si="10"/>
        <v>0</v>
      </c>
      <c r="H69" s="211">
        <f t="shared" si="10"/>
        <v>0</v>
      </c>
      <c r="I69" s="211">
        <f t="shared" si="10"/>
        <v>0</v>
      </c>
      <c r="J69" s="211">
        <f t="shared" si="10"/>
        <v>0</v>
      </c>
      <c r="K69" s="211">
        <f t="shared" si="10"/>
        <v>0</v>
      </c>
      <c r="L69" s="211">
        <f t="shared" si="10"/>
        <v>0</v>
      </c>
      <c r="M69" s="211"/>
      <c r="N69" s="211">
        <f t="shared" si="10"/>
        <v>0</v>
      </c>
      <c r="O69" s="211">
        <f t="shared" si="10"/>
        <v>0</v>
      </c>
      <c r="P69" s="211">
        <f t="shared" si="10"/>
        <v>0</v>
      </c>
      <c r="Q69" s="211">
        <f t="shared" si="10"/>
        <v>0</v>
      </c>
      <c r="R69" s="211">
        <f t="shared" si="10"/>
        <v>0</v>
      </c>
      <c r="S69" s="211">
        <f t="shared" si="10"/>
        <v>0</v>
      </c>
      <c r="T69" s="211">
        <f t="shared" si="10"/>
        <v>0</v>
      </c>
      <c r="U69" s="211">
        <f t="shared" si="10"/>
        <v>0</v>
      </c>
      <c r="V69" s="211">
        <f t="shared" si="10"/>
        <v>0</v>
      </c>
      <c r="W69" s="211">
        <f t="shared" si="10"/>
        <v>0</v>
      </c>
      <c r="X69" s="211">
        <f t="shared" si="10"/>
        <v>0</v>
      </c>
      <c r="Y69" s="211">
        <f t="shared" si="10"/>
        <v>0</v>
      </c>
      <c r="Z69" s="211">
        <f t="shared" si="10"/>
        <v>0</v>
      </c>
      <c r="AA69" s="211">
        <f t="shared" si="10"/>
        <v>0</v>
      </c>
      <c r="AB69" s="211">
        <f t="shared" si="10"/>
        <v>0</v>
      </c>
      <c r="AC69" s="211">
        <f t="shared" si="10"/>
        <v>0</v>
      </c>
      <c r="AD69" s="211">
        <f t="shared" si="10"/>
        <v>0</v>
      </c>
      <c r="AE69" s="211">
        <f t="shared" si="10"/>
        <v>0</v>
      </c>
      <c r="AF69" s="211">
        <f t="shared" si="10"/>
        <v>0</v>
      </c>
      <c r="AG69" s="211">
        <f t="shared" si="10"/>
        <v>0</v>
      </c>
      <c r="AH69" s="211">
        <f t="shared" si="10"/>
        <v>0</v>
      </c>
      <c r="AI69" s="211">
        <f t="shared" si="10"/>
        <v>0</v>
      </c>
      <c r="AJ69" s="211">
        <f t="shared" si="10"/>
        <v>0</v>
      </c>
      <c r="AK69" s="211">
        <f t="shared" si="10"/>
        <v>0</v>
      </c>
      <c r="AL69" s="213"/>
    </row>
    <row r="70" spans="1:38" x14ac:dyDescent="0.25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</row>
    <row r="71" spans="1:38" x14ac:dyDescent="0.25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</row>
    <row r="72" spans="1:38" x14ac:dyDescent="0.25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</row>
    <row r="73" spans="1:38" x14ac:dyDescent="0.25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</row>
  </sheetData>
  <sheetProtection algorithmName="SHA-512" hashValue="j0ioux/gPLg2feeC/kdrY4yw7VsfKkEAItI5Stjil/3vxHzvdiKeUctbDRT3L4/zH3Qx7I4rmn62Ks19+7k84Q==" saltValue="akeI1zwmc6UNuXXW9qTYSQ==" spinCount="100000" sheet="1" objects="1" scenarios="1" formatColumns="0" formatRows="0" selectLockedCells="1"/>
  <mergeCells count="12">
    <mergeCell ref="A3:AL3"/>
    <mergeCell ref="A44:AL44"/>
    <mergeCell ref="A46:AL46"/>
    <mergeCell ref="B37:D37"/>
    <mergeCell ref="A38:D38"/>
    <mergeCell ref="B68:D68"/>
    <mergeCell ref="A69:D69"/>
    <mergeCell ref="O49:AL49"/>
    <mergeCell ref="A5:AL5"/>
    <mergeCell ref="O8:AL8"/>
    <mergeCell ref="B36:D36"/>
    <mergeCell ref="B67:D67"/>
  </mergeCells>
  <pageMargins left="0.7" right="0.7" top="0.75" bottom="0.75" header="0.3" footer="0.3"/>
  <pageSetup paperSize="5" scale="55" orientation="landscape" r:id="rId1"/>
  <rowBreaks count="1" manualBreakCount="1">
    <brk id="40" max="16383" man="1"/>
  </rowBreaks>
  <ignoredErrors>
    <ignoredError sqref="F36 F67" formula="1"/>
    <ignoredError sqref="B36 B6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workbookViewId="0">
      <selection activeCell="G10" sqref="G10"/>
    </sheetView>
  </sheetViews>
  <sheetFormatPr defaultColWidth="9.140625" defaultRowHeight="15" x14ac:dyDescent="0.25"/>
  <cols>
    <col min="1" max="1" width="16.85546875" customWidth="1"/>
    <col min="2" max="2" width="18.42578125" customWidth="1"/>
    <col min="3" max="3" width="15.42578125" customWidth="1"/>
    <col min="4" max="4" width="5.42578125" customWidth="1"/>
    <col min="5" max="5" width="11.42578125" customWidth="1"/>
    <col min="6" max="6" width="14.85546875" customWidth="1"/>
    <col min="7" max="7" width="12.140625" bestFit="1" customWidth="1"/>
  </cols>
  <sheetData>
    <row r="2" spans="1:25" ht="23.25" x14ac:dyDescent="0.35">
      <c r="A2" s="21" t="s">
        <v>200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3.25" x14ac:dyDescent="0.35">
      <c r="A3" s="17" t="s">
        <v>20</v>
      </c>
      <c r="B3" s="24">
        <f>+'4.1'!C3</f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3.25" x14ac:dyDescent="0.35">
      <c r="A4" s="123" t="s">
        <v>185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23.25" x14ac:dyDescent="0.35">
      <c r="A5" s="19" t="s">
        <v>22</v>
      </c>
      <c r="B5" s="8"/>
      <c r="C5" s="16">
        <f>+'4.1'!D5</f>
        <v>2020</v>
      </c>
      <c r="D5" s="1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3.25" x14ac:dyDescent="0.35">
      <c r="A6" s="34" t="s">
        <v>77</v>
      </c>
      <c r="B6" s="34"/>
      <c r="C6" s="34">
        <f>+C5</f>
        <v>2020</v>
      </c>
      <c r="D6" s="34"/>
    </row>
    <row r="8" spans="1:25" ht="18.75" x14ac:dyDescent="0.3">
      <c r="B8" s="1"/>
      <c r="C8" s="1"/>
      <c r="D8" s="1"/>
    </row>
    <row r="10" spans="1:25" ht="36" customHeight="1" x14ac:dyDescent="0.25">
      <c r="B10" s="262" t="s">
        <v>110</v>
      </c>
      <c r="C10" s="264"/>
      <c r="D10" s="264"/>
      <c r="E10" s="264"/>
      <c r="F10" s="4"/>
      <c r="G10" s="114"/>
    </row>
    <row r="11" spans="1:25" x14ac:dyDescent="0.25">
      <c r="F11" s="4"/>
      <c r="G11" s="4"/>
    </row>
    <row r="12" spans="1:25" ht="36.75" customHeight="1" x14ac:dyDescent="0.25">
      <c r="B12" s="262" t="s">
        <v>106</v>
      </c>
      <c r="C12" s="262"/>
      <c r="D12" s="40"/>
      <c r="E12" s="41" t="s">
        <v>107</v>
      </c>
      <c r="F12" s="42" t="s">
        <v>108</v>
      </c>
      <c r="G12" s="4"/>
    </row>
    <row r="13" spans="1:25" x14ac:dyDescent="0.25">
      <c r="B13" s="263" t="s">
        <v>109</v>
      </c>
      <c r="C13" s="263"/>
      <c r="D13" s="20"/>
      <c r="E13" s="115"/>
      <c r="F13" s="116"/>
      <c r="G13" s="4"/>
    </row>
    <row r="14" spans="1:25" x14ac:dyDescent="0.25">
      <c r="B14" s="263"/>
      <c r="C14" s="263"/>
      <c r="D14" s="20"/>
      <c r="E14" s="117"/>
      <c r="F14" s="118"/>
      <c r="G14" s="4"/>
    </row>
    <row r="15" spans="1:25" x14ac:dyDescent="0.25">
      <c r="B15" s="263"/>
      <c r="C15" s="263"/>
      <c r="D15" s="20"/>
      <c r="E15" s="117"/>
      <c r="F15" s="118"/>
      <c r="G15" s="4"/>
    </row>
    <row r="16" spans="1:25" x14ac:dyDescent="0.25">
      <c r="B16" s="263"/>
      <c r="C16" s="263"/>
      <c r="D16" s="20"/>
      <c r="E16" s="117"/>
      <c r="F16" s="118"/>
      <c r="G16" s="4"/>
    </row>
    <row r="17" spans="2:7" x14ac:dyDescent="0.25">
      <c r="B17" s="263"/>
      <c r="C17" s="263"/>
      <c r="D17" s="20"/>
      <c r="E17" s="117"/>
      <c r="F17" s="118"/>
      <c r="G17" s="4"/>
    </row>
    <row r="18" spans="2:7" x14ac:dyDescent="0.25">
      <c r="B18" s="263"/>
      <c r="C18" s="263"/>
      <c r="D18" s="20"/>
      <c r="E18" s="117"/>
      <c r="F18" s="118"/>
      <c r="G18" s="4"/>
    </row>
    <row r="19" spans="2:7" x14ac:dyDescent="0.25">
      <c r="B19" s="263"/>
      <c r="C19" s="263"/>
      <c r="D19" s="20"/>
      <c r="E19" s="117"/>
      <c r="F19" s="118"/>
      <c r="G19" s="4"/>
    </row>
    <row r="20" spans="2:7" x14ac:dyDescent="0.25">
      <c r="B20" s="263"/>
      <c r="C20" s="263"/>
      <c r="D20" s="20"/>
      <c r="E20" s="117"/>
      <c r="F20" s="118"/>
      <c r="G20" s="4"/>
    </row>
    <row r="21" spans="2:7" x14ac:dyDescent="0.25">
      <c r="B21" s="263"/>
      <c r="C21" s="263"/>
      <c r="D21" s="20"/>
      <c r="E21" s="117"/>
      <c r="F21" s="118"/>
      <c r="G21" s="4"/>
    </row>
    <row r="22" spans="2:7" x14ac:dyDescent="0.25">
      <c r="B22" s="263"/>
      <c r="C22" s="263"/>
      <c r="D22" s="20"/>
      <c r="E22" s="119"/>
      <c r="F22" s="120"/>
      <c r="G22" s="4"/>
    </row>
    <row r="23" spans="2:7" x14ac:dyDescent="0.25">
      <c r="F23" s="4">
        <f>SUM(F13:F22)</f>
        <v>0</v>
      </c>
      <c r="G23" s="4">
        <f>-F23</f>
        <v>0</v>
      </c>
    </row>
    <row r="24" spans="2:7" x14ac:dyDescent="0.25">
      <c r="F24" s="4"/>
      <c r="G24" s="4"/>
    </row>
    <row r="25" spans="2:7" ht="38.25" customHeight="1" x14ac:dyDescent="0.25">
      <c r="B25" s="262" t="s">
        <v>111</v>
      </c>
      <c r="C25" s="262"/>
      <c r="D25" s="2"/>
      <c r="E25" s="15" t="s">
        <v>19</v>
      </c>
      <c r="F25" s="42" t="s">
        <v>108</v>
      </c>
      <c r="G25" s="4"/>
    </row>
    <row r="26" spans="2:7" x14ac:dyDescent="0.25">
      <c r="B26" s="263" t="s">
        <v>109</v>
      </c>
      <c r="C26" s="263"/>
      <c r="D26" s="20"/>
      <c r="E26" s="115"/>
      <c r="F26" s="116"/>
      <c r="G26" s="4"/>
    </row>
    <row r="27" spans="2:7" x14ac:dyDescent="0.25">
      <c r="B27" s="263"/>
      <c r="C27" s="263"/>
      <c r="D27" s="20"/>
      <c r="E27" s="117"/>
      <c r="F27" s="118"/>
      <c r="G27" s="4"/>
    </row>
    <row r="28" spans="2:7" x14ac:dyDescent="0.25">
      <c r="B28" s="263"/>
      <c r="C28" s="263"/>
      <c r="D28" s="20"/>
      <c r="E28" s="117"/>
      <c r="F28" s="118"/>
      <c r="G28" s="4"/>
    </row>
    <row r="29" spans="2:7" x14ac:dyDescent="0.25">
      <c r="B29" s="263"/>
      <c r="C29" s="263"/>
      <c r="D29" s="20"/>
      <c r="E29" s="117"/>
      <c r="F29" s="118"/>
      <c r="G29" s="4"/>
    </row>
    <row r="30" spans="2:7" x14ac:dyDescent="0.25">
      <c r="B30" s="263"/>
      <c r="C30" s="263"/>
      <c r="D30" s="20"/>
      <c r="E30" s="117"/>
      <c r="F30" s="118"/>
      <c r="G30" s="4"/>
    </row>
    <row r="31" spans="2:7" x14ac:dyDescent="0.25">
      <c r="B31" s="263"/>
      <c r="C31" s="263"/>
      <c r="D31" s="20"/>
      <c r="E31" s="117"/>
      <c r="F31" s="118"/>
      <c r="G31" s="4"/>
    </row>
    <row r="32" spans="2:7" x14ac:dyDescent="0.25">
      <c r="B32" s="263"/>
      <c r="C32" s="263"/>
      <c r="D32" s="20"/>
      <c r="E32" s="117"/>
      <c r="F32" s="118"/>
      <c r="G32" s="4"/>
    </row>
    <row r="33" spans="1:8" x14ac:dyDescent="0.25">
      <c r="B33" s="263"/>
      <c r="C33" s="263"/>
      <c r="D33" s="20"/>
      <c r="E33" s="119"/>
      <c r="F33" s="120"/>
      <c r="G33" s="4"/>
    </row>
    <row r="34" spans="1:8" x14ac:dyDescent="0.25">
      <c r="F34" s="4">
        <f>SUM(F26:F33)</f>
        <v>0</v>
      </c>
      <c r="G34" s="4">
        <f>+F34</f>
        <v>0</v>
      </c>
    </row>
    <row r="35" spans="1:8" x14ac:dyDescent="0.25">
      <c r="F35" s="4"/>
      <c r="G35" s="7"/>
    </row>
    <row r="36" spans="1:8" x14ac:dyDescent="0.25">
      <c r="F36" s="4"/>
      <c r="G36" s="4"/>
    </row>
    <row r="37" spans="1:8" ht="33" customHeight="1" thickBot="1" x14ac:dyDescent="0.3">
      <c r="B37" s="262" t="s">
        <v>112</v>
      </c>
      <c r="C37" s="262"/>
      <c r="D37" s="262"/>
      <c r="F37" s="4"/>
      <c r="G37" s="6">
        <f>+G10+G23+G34</f>
        <v>0</v>
      </c>
    </row>
    <row r="38" spans="1:8" ht="15.75" thickTop="1" x14ac:dyDescent="0.25">
      <c r="F38" s="4"/>
      <c r="G38" s="4"/>
    </row>
    <row r="39" spans="1:8" ht="29.25" customHeight="1" thickBot="1" x14ac:dyDescent="0.3">
      <c r="B39" s="262" t="s">
        <v>113</v>
      </c>
      <c r="C39" s="262"/>
      <c r="D39" s="262"/>
      <c r="F39" s="4"/>
      <c r="G39" s="6">
        <f>+'4.1'!E37</f>
        <v>0</v>
      </c>
    </row>
    <row r="40" spans="1:8" ht="15.75" thickTop="1" x14ac:dyDescent="0.25">
      <c r="F40" s="4"/>
      <c r="G40" s="4"/>
    </row>
    <row r="41" spans="1:8" ht="32.25" customHeight="1" thickBot="1" x14ac:dyDescent="0.3">
      <c r="B41" s="262" t="s">
        <v>114</v>
      </c>
      <c r="C41" s="262"/>
      <c r="D41" s="262"/>
      <c r="E41" s="2"/>
      <c r="F41" s="5"/>
      <c r="G41" s="6">
        <f>+G37-G39</f>
        <v>0</v>
      </c>
    </row>
    <row r="42" spans="1:8" ht="15.75" thickTop="1" x14ac:dyDescent="0.25"/>
    <row r="45" spans="1:8" x14ac:dyDescent="0.25">
      <c r="A45" s="59"/>
      <c r="B45" s="26"/>
      <c r="C45" s="26"/>
      <c r="D45" s="26"/>
      <c r="E45" s="26"/>
      <c r="F45" s="26"/>
      <c r="G45" s="26"/>
      <c r="H45" s="26"/>
    </row>
    <row r="46" spans="1:8" x14ac:dyDescent="0.25">
      <c r="A46" s="59"/>
      <c r="B46" s="59"/>
      <c r="C46" s="26"/>
      <c r="D46" s="26"/>
      <c r="E46" s="26"/>
      <c r="F46" s="59"/>
      <c r="G46" s="26"/>
      <c r="H46" s="26"/>
    </row>
  </sheetData>
  <sheetProtection algorithmName="SHA-512" hashValue="dyqlsCmTTf27+JvGeLBJ8ztMZ9P7xmq7oN5xF7ku4vZr1wxn0Tb2pmLu1vHZe/kNoR8QWSbC+rDGFHnqSfGzhw==" saltValue="6SZ0Tz6uGUhppgI4gYYU6w==" spinCount="100000" sheet="1" objects="1" scenarios="1" formatColumns="0" formatRows="0" selectLockedCells="1"/>
  <mergeCells count="8">
    <mergeCell ref="B41:D41"/>
    <mergeCell ref="B13:C22"/>
    <mergeCell ref="B26:C33"/>
    <mergeCell ref="B12:C12"/>
    <mergeCell ref="B10:E10"/>
    <mergeCell ref="B25:C25"/>
    <mergeCell ref="B37:D37"/>
    <mergeCell ref="B39:D39"/>
  </mergeCells>
  <phoneticPr fontId="2" type="noConversion"/>
  <pageMargins left="0.70866141732283505" right="0.70866141732283505" top="0.74803149606299202" bottom="0.74803149606299202" header="0.31496062992126" footer="0.31496062992126"/>
  <pageSetup scale="87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zoomScaleNormal="100" workbookViewId="0">
      <selection activeCell="G10" sqref="G10"/>
    </sheetView>
  </sheetViews>
  <sheetFormatPr defaultColWidth="11.42578125" defaultRowHeight="15" x14ac:dyDescent="0.25"/>
  <cols>
    <col min="1" max="1" width="16.42578125" customWidth="1"/>
    <col min="2" max="2" width="18.140625" customWidth="1"/>
    <col min="3" max="3" width="17.140625" customWidth="1"/>
    <col min="4" max="4" width="9.5703125" customWidth="1"/>
    <col min="5" max="5" width="10.140625" customWidth="1"/>
    <col min="6" max="7" width="12.140625" customWidth="1"/>
  </cols>
  <sheetData>
    <row r="2" spans="1:25" ht="23.25" x14ac:dyDescent="0.35">
      <c r="A2" s="34" t="s">
        <v>200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23.25" x14ac:dyDescent="0.35">
      <c r="A3" s="17" t="s">
        <v>20</v>
      </c>
      <c r="B3" s="25">
        <f>+'14.2'!B3</f>
        <v>0</v>
      </c>
      <c r="C3" s="34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3.25" x14ac:dyDescent="0.35">
      <c r="A4" s="34" t="str">
        <f>'4.2'!A4</f>
        <v>BANK RECONCILIATION / CONCILIATION BANCAIRE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23.25" x14ac:dyDescent="0.35">
      <c r="A5" s="34" t="s">
        <v>33</v>
      </c>
      <c r="B5" s="34"/>
      <c r="C5" s="34">
        <f>+'14.2'!C5</f>
        <v>2020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ht="23.25" x14ac:dyDescent="0.35">
      <c r="A6" s="34" t="s">
        <v>74</v>
      </c>
      <c r="C6" s="34">
        <f>+C5</f>
        <v>2020</v>
      </c>
      <c r="D6" s="34"/>
    </row>
    <row r="8" spans="1:25" ht="18.75" x14ac:dyDescent="0.3">
      <c r="B8" s="1"/>
      <c r="C8" s="1"/>
      <c r="D8" s="1"/>
    </row>
    <row r="10" spans="1:25" ht="53.25" customHeight="1" x14ac:dyDescent="0.25">
      <c r="B10" s="262" t="s">
        <v>110</v>
      </c>
      <c r="C10" s="275"/>
      <c r="D10" s="275"/>
      <c r="E10" s="43"/>
      <c r="F10" s="4"/>
      <c r="G10" s="114"/>
    </row>
    <row r="11" spans="1:25" x14ac:dyDescent="0.25">
      <c r="F11" s="4"/>
      <c r="G11" s="4"/>
    </row>
    <row r="12" spans="1:25" ht="30" x14ac:dyDescent="0.25">
      <c r="B12" s="262" t="s">
        <v>106</v>
      </c>
      <c r="C12" s="262"/>
      <c r="D12" s="40"/>
      <c r="E12" s="41" t="s">
        <v>107</v>
      </c>
      <c r="F12" s="42" t="s">
        <v>108</v>
      </c>
      <c r="G12" s="4"/>
    </row>
    <row r="13" spans="1:25" x14ac:dyDescent="0.25">
      <c r="B13" s="263" t="s">
        <v>109</v>
      </c>
      <c r="C13" s="263"/>
      <c r="D13" s="35"/>
      <c r="E13" s="115"/>
      <c r="F13" s="116"/>
      <c r="G13" s="4"/>
    </row>
    <row r="14" spans="1:25" x14ac:dyDescent="0.25">
      <c r="B14" s="263"/>
      <c r="C14" s="263"/>
      <c r="D14" s="35"/>
      <c r="E14" s="117"/>
      <c r="F14" s="118"/>
      <c r="G14" s="4"/>
    </row>
    <row r="15" spans="1:25" x14ac:dyDescent="0.25">
      <c r="B15" s="263"/>
      <c r="C15" s="263"/>
      <c r="D15" s="35"/>
      <c r="E15" s="117"/>
      <c r="F15" s="118"/>
      <c r="G15" s="4"/>
    </row>
    <row r="16" spans="1:25" x14ac:dyDescent="0.25">
      <c r="B16" s="263"/>
      <c r="C16" s="263"/>
      <c r="D16" s="35"/>
      <c r="E16" s="117"/>
      <c r="F16" s="118"/>
      <c r="G16" s="4"/>
    </row>
    <row r="17" spans="2:7" x14ac:dyDescent="0.25">
      <c r="B17" s="263"/>
      <c r="C17" s="263"/>
      <c r="D17" s="35"/>
      <c r="E17" s="117"/>
      <c r="F17" s="118"/>
      <c r="G17" s="4"/>
    </row>
    <row r="18" spans="2:7" x14ac:dyDescent="0.25">
      <c r="B18" s="263"/>
      <c r="C18" s="263"/>
      <c r="D18" s="35"/>
      <c r="E18" s="117"/>
      <c r="F18" s="118"/>
      <c r="G18" s="4"/>
    </row>
    <row r="19" spans="2:7" x14ac:dyDescent="0.25">
      <c r="B19" s="263"/>
      <c r="C19" s="263"/>
      <c r="D19" s="35"/>
      <c r="E19" s="117"/>
      <c r="F19" s="118"/>
      <c r="G19" s="4"/>
    </row>
    <row r="20" spans="2:7" x14ac:dyDescent="0.25">
      <c r="B20" s="263"/>
      <c r="C20" s="263"/>
      <c r="D20" s="35"/>
      <c r="E20" s="117"/>
      <c r="F20" s="118"/>
      <c r="G20" s="4"/>
    </row>
    <row r="21" spans="2:7" x14ac:dyDescent="0.25">
      <c r="B21" s="263"/>
      <c r="C21" s="263"/>
      <c r="D21" s="35"/>
      <c r="E21" s="117"/>
      <c r="F21" s="118"/>
      <c r="G21" s="4"/>
    </row>
    <row r="22" spans="2:7" x14ac:dyDescent="0.25">
      <c r="B22" s="263"/>
      <c r="C22" s="263"/>
      <c r="D22" s="35"/>
      <c r="E22" s="119"/>
      <c r="F22" s="120"/>
      <c r="G22" s="4"/>
    </row>
    <row r="23" spans="2:7" x14ac:dyDescent="0.25">
      <c r="F23" s="4">
        <f>SUM(F13:F22)</f>
        <v>0</v>
      </c>
      <c r="G23" s="4">
        <f>-F23</f>
        <v>0</v>
      </c>
    </row>
    <row r="24" spans="2:7" x14ac:dyDescent="0.25">
      <c r="F24" s="4"/>
      <c r="G24" s="4"/>
    </row>
    <row r="25" spans="2:7" ht="30" x14ac:dyDescent="0.25">
      <c r="B25" s="262" t="s">
        <v>111</v>
      </c>
      <c r="C25" s="262"/>
      <c r="D25" s="2"/>
      <c r="E25" s="15" t="s">
        <v>19</v>
      </c>
      <c r="F25" s="42" t="s">
        <v>108</v>
      </c>
      <c r="G25" s="4"/>
    </row>
    <row r="26" spans="2:7" x14ac:dyDescent="0.25">
      <c r="B26" s="263" t="s">
        <v>109</v>
      </c>
      <c r="C26" s="263"/>
      <c r="D26" s="35"/>
      <c r="E26" s="115"/>
      <c r="F26" s="116"/>
      <c r="G26" s="4"/>
    </row>
    <row r="27" spans="2:7" x14ac:dyDescent="0.25">
      <c r="B27" s="263"/>
      <c r="C27" s="263"/>
      <c r="D27" s="35"/>
      <c r="E27" s="117"/>
      <c r="F27" s="118"/>
      <c r="G27" s="4"/>
    </row>
    <row r="28" spans="2:7" x14ac:dyDescent="0.25">
      <c r="B28" s="263"/>
      <c r="C28" s="263"/>
      <c r="D28" s="35"/>
      <c r="E28" s="117"/>
      <c r="F28" s="118"/>
      <c r="G28" s="4"/>
    </row>
    <row r="29" spans="2:7" x14ac:dyDescent="0.25">
      <c r="B29" s="263"/>
      <c r="C29" s="263"/>
      <c r="D29" s="35"/>
      <c r="E29" s="117"/>
      <c r="F29" s="118"/>
      <c r="G29" s="4"/>
    </row>
    <row r="30" spans="2:7" x14ac:dyDescent="0.25">
      <c r="B30" s="263"/>
      <c r="C30" s="263"/>
      <c r="D30" s="35"/>
      <c r="E30" s="117"/>
      <c r="F30" s="118"/>
      <c r="G30" s="4"/>
    </row>
    <row r="31" spans="2:7" x14ac:dyDescent="0.25">
      <c r="B31" s="263"/>
      <c r="C31" s="263"/>
      <c r="D31" s="35"/>
      <c r="E31" s="117"/>
      <c r="F31" s="118"/>
      <c r="G31" s="4"/>
    </row>
    <row r="32" spans="2:7" x14ac:dyDescent="0.25">
      <c r="B32" s="263"/>
      <c r="C32" s="263"/>
      <c r="D32" s="35"/>
      <c r="E32" s="117"/>
      <c r="F32" s="118"/>
      <c r="G32" s="4"/>
    </row>
    <row r="33" spans="1:8" x14ac:dyDescent="0.25">
      <c r="B33" s="263"/>
      <c r="C33" s="263"/>
      <c r="D33" s="35"/>
      <c r="E33" s="119"/>
      <c r="F33" s="120"/>
      <c r="G33" s="4"/>
    </row>
    <row r="34" spans="1:8" x14ac:dyDescent="0.25">
      <c r="F34" s="4">
        <f>SUM(F26:F33)</f>
        <v>0</v>
      </c>
      <c r="G34" s="4">
        <f>+F34</f>
        <v>0</v>
      </c>
    </row>
    <row r="35" spans="1:8" x14ac:dyDescent="0.25">
      <c r="F35" s="4"/>
      <c r="G35" s="7"/>
    </row>
    <row r="36" spans="1:8" x14ac:dyDescent="0.25">
      <c r="F36" s="4"/>
      <c r="G36" s="4"/>
    </row>
    <row r="37" spans="1:8" ht="39" customHeight="1" thickBot="1" x14ac:dyDescent="0.3">
      <c r="B37" s="262" t="s">
        <v>112</v>
      </c>
      <c r="C37" s="262"/>
      <c r="D37" s="262"/>
      <c r="F37" s="4"/>
      <c r="G37" s="6">
        <f>+G10+G23+G34</f>
        <v>0</v>
      </c>
    </row>
    <row r="38" spans="1:8" ht="15.75" thickTop="1" x14ac:dyDescent="0.25">
      <c r="F38" s="4"/>
      <c r="G38" s="4"/>
    </row>
    <row r="39" spans="1:8" ht="40.5" customHeight="1" thickBot="1" x14ac:dyDescent="0.3">
      <c r="B39" s="262" t="s">
        <v>113</v>
      </c>
      <c r="C39" s="262"/>
      <c r="D39" s="262"/>
      <c r="F39" s="4"/>
      <c r="G39" s="6">
        <f>+'15.1'!E38</f>
        <v>0</v>
      </c>
    </row>
    <row r="40" spans="1:8" ht="15.75" thickTop="1" x14ac:dyDescent="0.25">
      <c r="F40" s="4"/>
      <c r="G40" s="4"/>
    </row>
    <row r="41" spans="1:8" ht="37.5" customHeight="1" thickBot="1" x14ac:dyDescent="0.3">
      <c r="B41" s="262" t="s">
        <v>114</v>
      </c>
      <c r="C41" s="262"/>
      <c r="D41" s="262"/>
      <c r="E41" s="2"/>
      <c r="F41" s="5"/>
      <c r="G41" s="6">
        <f>+G37-G39</f>
        <v>0</v>
      </c>
    </row>
    <row r="42" spans="1:8" ht="15.75" thickTop="1" x14ac:dyDescent="0.25"/>
    <row r="45" spans="1:8" x14ac:dyDescent="0.25">
      <c r="A45" s="59"/>
      <c r="B45" s="26"/>
      <c r="C45" s="26"/>
      <c r="D45" s="26"/>
      <c r="E45" s="26"/>
      <c r="F45" s="26"/>
      <c r="G45" s="26"/>
      <c r="H45" s="26"/>
    </row>
    <row r="46" spans="1:8" x14ac:dyDescent="0.25">
      <c r="A46" s="59"/>
      <c r="B46" s="59"/>
      <c r="C46" s="26"/>
      <c r="D46" s="26"/>
      <c r="E46" s="26"/>
      <c r="F46" s="59"/>
      <c r="G46" s="26"/>
      <c r="H46" s="26"/>
    </row>
  </sheetData>
  <sheetProtection algorithmName="SHA-512" hashValue="ySIYmxV5Ne/lhGTRUSUUxQdEReIUL6FO9MVkuZR5kFwNCqg4epCwnQPbqEbak9CP2sGw7/R1viYYbYhrxa5NIA==" saltValue="Qortw6ghthN9hpaUZqavmQ==" spinCount="100000" sheet="1" objects="1" scenarios="1" formatColumns="0" formatRows="0" selectLockedCells="1"/>
  <mergeCells count="8">
    <mergeCell ref="B41:D41"/>
    <mergeCell ref="B13:C22"/>
    <mergeCell ref="B26:C33"/>
    <mergeCell ref="B10:D10"/>
    <mergeCell ref="B12:C12"/>
    <mergeCell ref="B25:C25"/>
    <mergeCell ref="B37:D37"/>
    <mergeCell ref="B39:D39"/>
  </mergeCells>
  <pageMargins left="0.7" right="0.7" top="0.75" bottom="0.75" header="0.3" footer="0.3"/>
  <pageSetup scale="84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workbookViewId="0">
      <selection activeCell="G10" sqref="G10"/>
    </sheetView>
  </sheetViews>
  <sheetFormatPr defaultColWidth="11.42578125" defaultRowHeight="15" x14ac:dyDescent="0.25"/>
  <cols>
    <col min="1" max="1" width="16.42578125" customWidth="1"/>
    <col min="2" max="2" width="18.140625" customWidth="1"/>
    <col min="3" max="3" width="17.140625" customWidth="1"/>
    <col min="4" max="4" width="9.5703125" customWidth="1"/>
    <col min="5" max="5" width="10.140625" customWidth="1"/>
    <col min="6" max="6" width="11.5703125" customWidth="1"/>
    <col min="7" max="7" width="12.140625" customWidth="1"/>
  </cols>
  <sheetData>
    <row r="2" spans="1:25" ht="23.25" x14ac:dyDescent="0.35">
      <c r="A2" s="45" t="s">
        <v>200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23.25" x14ac:dyDescent="0.35">
      <c r="A3" s="17" t="s">
        <v>20</v>
      </c>
      <c r="B3" s="25">
        <f>+'14.2'!B3</f>
        <v>0</v>
      </c>
      <c r="C3" s="45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45" customHeight="1" x14ac:dyDescent="0.35">
      <c r="A4" s="265" t="str">
        <f>'4.3'!A4</f>
        <v>BANK RECONCILIATION - OTHER BANK ACCOUNT / CONCILIATION BANCAIRE - AUTRE COMPTE BANCAIRE</v>
      </c>
      <c r="B4" s="265"/>
      <c r="C4" s="265"/>
      <c r="D4" s="265"/>
      <c r="E4" s="265"/>
      <c r="F4" s="265"/>
      <c r="G4" s="26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ht="23.25" x14ac:dyDescent="0.35">
      <c r="A5" s="45" t="s">
        <v>33</v>
      </c>
      <c r="B5" s="45"/>
      <c r="C5" s="45">
        <f>+'14.2'!C5</f>
        <v>2020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ht="23.25" x14ac:dyDescent="0.35">
      <c r="A6" s="45" t="s">
        <v>74</v>
      </c>
      <c r="C6" s="45">
        <f>+C5</f>
        <v>2020</v>
      </c>
      <c r="D6" s="45"/>
    </row>
    <row r="8" spans="1:25" ht="18.75" x14ac:dyDescent="0.3">
      <c r="B8" s="1"/>
      <c r="C8" s="1"/>
      <c r="D8" s="1"/>
    </row>
    <row r="10" spans="1:25" ht="53.25" customHeight="1" x14ac:dyDescent="0.25">
      <c r="B10" s="262" t="s">
        <v>110</v>
      </c>
      <c r="C10" s="275"/>
      <c r="D10" s="275"/>
      <c r="E10" s="44"/>
      <c r="F10" s="4"/>
      <c r="G10" s="114"/>
    </row>
    <row r="11" spans="1:25" x14ac:dyDescent="0.25">
      <c r="F11" s="4"/>
      <c r="G11" s="4"/>
    </row>
    <row r="12" spans="1:25" ht="30" x14ac:dyDescent="0.25">
      <c r="B12" s="262" t="s">
        <v>106</v>
      </c>
      <c r="C12" s="262"/>
      <c r="D12" s="40"/>
      <c r="E12" s="41" t="s">
        <v>107</v>
      </c>
      <c r="F12" s="42" t="s">
        <v>108</v>
      </c>
      <c r="G12" s="4"/>
    </row>
    <row r="13" spans="1:25" x14ac:dyDescent="0.25">
      <c r="B13" s="263" t="s">
        <v>109</v>
      </c>
      <c r="C13" s="263"/>
      <c r="D13" s="35"/>
      <c r="E13" s="115"/>
      <c r="F13" s="116"/>
      <c r="G13" s="4"/>
    </row>
    <row r="14" spans="1:25" x14ac:dyDescent="0.25">
      <c r="B14" s="263"/>
      <c r="C14" s="263"/>
      <c r="D14" s="35"/>
      <c r="E14" s="117"/>
      <c r="F14" s="118"/>
      <c r="G14" s="4"/>
    </row>
    <row r="15" spans="1:25" x14ac:dyDescent="0.25">
      <c r="B15" s="263"/>
      <c r="C15" s="263"/>
      <c r="D15" s="35"/>
      <c r="E15" s="117"/>
      <c r="F15" s="118"/>
      <c r="G15" s="4"/>
    </row>
    <row r="16" spans="1:25" x14ac:dyDescent="0.25">
      <c r="B16" s="263"/>
      <c r="C16" s="263"/>
      <c r="D16" s="35"/>
      <c r="E16" s="117"/>
      <c r="F16" s="118"/>
      <c r="G16" s="4"/>
    </row>
    <row r="17" spans="2:7" x14ac:dyDescent="0.25">
      <c r="B17" s="263"/>
      <c r="C17" s="263"/>
      <c r="D17" s="35"/>
      <c r="E17" s="117"/>
      <c r="F17" s="118"/>
      <c r="G17" s="4"/>
    </row>
    <row r="18" spans="2:7" x14ac:dyDescent="0.25">
      <c r="B18" s="263"/>
      <c r="C18" s="263"/>
      <c r="D18" s="35"/>
      <c r="E18" s="117"/>
      <c r="F18" s="118"/>
      <c r="G18" s="4"/>
    </row>
    <row r="19" spans="2:7" x14ac:dyDescent="0.25">
      <c r="B19" s="263"/>
      <c r="C19" s="263"/>
      <c r="D19" s="35"/>
      <c r="E19" s="117"/>
      <c r="F19" s="118"/>
      <c r="G19" s="4"/>
    </row>
    <row r="20" spans="2:7" x14ac:dyDescent="0.25">
      <c r="B20" s="263"/>
      <c r="C20" s="263"/>
      <c r="D20" s="35"/>
      <c r="E20" s="117"/>
      <c r="F20" s="118"/>
      <c r="G20" s="4"/>
    </row>
    <row r="21" spans="2:7" x14ac:dyDescent="0.25">
      <c r="B21" s="263"/>
      <c r="C21" s="263"/>
      <c r="D21" s="35"/>
      <c r="E21" s="117"/>
      <c r="F21" s="118"/>
      <c r="G21" s="4"/>
    </row>
    <row r="22" spans="2:7" x14ac:dyDescent="0.25">
      <c r="B22" s="263"/>
      <c r="C22" s="263"/>
      <c r="D22" s="35"/>
      <c r="E22" s="119"/>
      <c r="F22" s="120"/>
      <c r="G22" s="4"/>
    </row>
    <row r="23" spans="2:7" x14ac:dyDescent="0.25">
      <c r="F23" s="4">
        <f>SUM(F13:F22)</f>
        <v>0</v>
      </c>
      <c r="G23" s="4">
        <f>-F23</f>
        <v>0</v>
      </c>
    </row>
    <row r="24" spans="2:7" x14ac:dyDescent="0.25">
      <c r="F24" s="4"/>
      <c r="G24" s="4"/>
    </row>
    <row r="25" spans="2:7" ht="30" x14ac:dyDescent="0.25">
      <c r="B25" s="262" t="s">
        <v>111</v>
      </c>
      <c r="C25" s="262"/>
      <c r="D25" s="2"/>
      <c r="E25" s="15" t="s">
        <v>19</v>
      </c>
      <c r="F25" s="42" t="s">
        <v>108</v>
      </c>
      <c r="G25" s="4"/>
    </row>
    <row r="26" spans="2:7" x14ac:dyDescent="0.25">
      <c r="B26" s="263" t="s">
        <v>109</v>
      </c>
      <c r="C26" s="263"/>
      <c r="D26" s="35"/>
      <c r="E26" s="115"/>
      <c r="F26" s="116"/>
      <c r="G26" s="4"/>
    </row>
    <row r="27" spans="2:7" x14ac:dyDescent="0.25">
      <c r="B27" s="263"/>
      <c r="C27" s="263"/>
      <c r="D27" s="35"/>
      <c r="E27" s="117"/>
      <c r="F27" s="118"/>
      <c r="G27" s="4"/>
    </row>
    <row r="28" spans="2:7" x14ac:dyDescent="0.25">
      <c r="B28" s="263"/>
      <c r="C28" s="263"/>
      <c r="D28" s="35"/>
      <c r="E28" s="117"/>
      <c r="F28" s="118"/>
      <c r="G28" s="4"/>
    </row>
    <row r="29" spans="2:7" x14ac:dyDescent="0.25">
      <c r="B29" s="263"/>
      <c r="C29" s="263"/>
      <c r="D29" s="35"/>
      <c r="E29" s="117"/>
      <c r="F29" s="118"/>
      <c r="G29" s="4"/>
    </row>
    <row r="30" spans="2:7" x14ac:dyDescent="0.25">
      <c r="B30" s="263"/>
      <c r="C30" s="263"/>
      <c r="D30" s="35"/>
      <c r="E30" s="117"/>
      <c r="F30" s="118"/>
      <c r="G30" s="4"/>
    </row>
    <row r="31" spans="2:7" x14ac:dyDescent="0.25">
      <c r="B31" s="263"/>
      <c r="C31" s="263"/>
      <c r="D31" s="35"/>
      <c r="E31" s="117"/>
      <c r="F31" s="118"/>
      <c r="G31" s="4"/>
    </row>
    <row r="32" spans="2:7" x14ac:dyDescent="0.25">
      <c r="B32" s="263"/>
      <c r="C32" s="263"/>
      <c r="D32" s="35"/>
      <c r="E32" s="117"/>
      <c r="F32" s="118"/>
      <c r="G32" s="4"/>
    </row>
    <row r="33" spans="1:8" x14ac:dyDescent="0.25">
      <c r="B33" s="263"/>
      <c r="C33" s="263"/>
      <c r="D33" s="35"/>
      <c r="E33" s="119"/>
      <c r="F33" s="120"/>
      <c r="G33" s="4"/>
    </row>
    <row r="34" spans="1:8" x14ac:dyDescent="0.25">
      <c r="F34" s="4">
        <f>SUM(F26:F33)</f>
        <v>0</v>
      </c>
      <c r="G34" s="4">
        <f>+F34</f>
        <v>0</v>
      </c>
    </row>
    <row r="35" spans="1:8" x14ac:dyDescent="0.25">
      <c r="F35" s="4"/>
      <c r="G35" s="7"/>
    </row>
    <row r="36" spans="1:8" x14ac:dyDescent="0.25">
      <c r="F36" s="4"/>
      <c r="G36" s="4"/>
    </row>
    <row r="37" spans="1:8" ht="32.25" customHeight="1" thickBot="1" x14ac:dyDescent="0.3">
      <c r="B37" s="262" t="s">
        <v>112</v>
      </c>
      <c r="C37" s="262"/>
      <c r="D37" s="262"/>
      <c r="F37" s="4"/>
      <c r="G37" s="6">
        <f>+G10+G23+G34</f>
        <v>0</v>
      </c>
    </row>
    <row r="38" spans="1:8" ht="15.75" thickTop="1" x14ac:dyDescent="0.25">
      <c r="F38" s="4"/>
      <c r="G38" s="4"/>
    </row>
    <row r="39" spans="1:8" ht="32.25" customHeight="1" thickBot="1" x14ac:dyDescent="0.3">
      <c r="B39" s="262" t="s">
        <v>113</v>
      </c>
      <c r="C39" s="262"/>
      <c r="D39" s="262"/>
      <c r="F39" s="4"/>
      <c r="G39" s="6">
        <f>'15.1'!E69</f>
        <v>0</v>
      </c>
    </row>
    <row r="40" spans="1:8" ht="15.75" thickTop="1" x14ac:dyDescent="0.25">
      <c r="F40" s="4"/>
      <c r="G40" s="4"/>
    </row>
    <row r="41" spans="1:8" ht="33" customHeight="1" thickBot="1" x14ac:dyDescent="0.3">
      <c r="B41" s="262" t="s">
        <v>114</v>
      </c>
      <c r="C41" s="262"/>
      <c r="D41" s="262"/>
      <c r="E41" s="2"/>
      <c r="F41" s="5"/>
      <c r="G41" s="6">
        <f>+G37-G39</f>
        <v>0</v>
      </c>
    </row>
    <row r="42" spans="1:8" ht="15.75" thickTop="1" x14ac:dyDescent="0.25"/>
    <row r="45" spans="1:8" x14ac:dyDescent="0.25">
      <c r="A45" s="59"/>
      <c r="B45" s="26"/>
      <c r="C45" s="26"/>
      <c r="D45" s="26"/>
      <c r="E45" s="26"/>
      <c r="F45" s="26"/>
      <c r="G45" s="26"/>
      <c r="H45" s="26"/>
    </row>
    <row r="46" spans="1:8" x14ac:dyDescent="0.25">
      <c r="A46" s="59"/>
      <c r="B46" s="59"/>
      <c r="C46" s="26"/>
      <c r="D46" s="26"/>
      <c r="E46" s="26"/>
      <c r="F46" s="59"/>
      <c r="G46" s="26"/>
      <c r="H46" s="26"/>
    </row>
  </sheetData>
  <sheetProtection algorithmName="SHA-512" hashValue="ORdTocgFJnGkbdasK77xK4DgZ4X77t1GcJ8kAcloZMqE2TetiuKyfgFhI8qW7ebDfsfehRC01QwM3iWFRJh4AA==" saltValue="R2LqOvnQFM0C2b484OB5FA==" spinCount="100000" sheet="1" objects="1" scenarios="1" formatColumns="0" formatRows="0" selectLockedCells="1"/>
  <mergeCells count="9">
    <mergeCell ref="A4:G4"/>
    <mergeCell ref="B39:D39"/>
    <mergeCell ref="B41:D41"/>
    <mergeCell ref="B10:D10"/>
    <mergeCell ref="B12:C12"/>
    <mergeCell ref="B13:C22"/>
    <mergeCell ref="B25:C25"/>
    <mergeCell ref="B26:C33"/>
    <mergeCell ref="B37:D37"/>
  </mergeCells>
  <pageMargins left="0.7" right="0.7" top="0.75" bottom="0.75" header="0.3" footer="0.3"/>
  <pageSetup scale="84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workbookViewId="0"/>
  </sheetViews>
  <sheetFormatPr defaultColWidth="11.42578125" defaultRowHeight="15" x14ac:dyDescent="0.25"/>
  <cols>
    <col min="1" max="1" width="16" customWidth="1"/>
    <col min="2" max="2" width="20" customWidth="1"/>
    <col min="3" max="3" width="17.5703125" customWidth="1"/>
    <col min="4" max="4" width="9.85546875" customWidth="1"/>
    <col min="5" max="5" width="4" customWidth="1"/>
    <col min="6" max="6" width="18" customWidth="1"/>
    <col min="7" max="7" width="15.42578125" customWidth="1"/>
    <col min="8" max="8" width="19.140625" bestFit="1" customWidth="1"/>
  </cols>
  <sheetData>
    <row r="1" spans="1:36" ht="23.25" x14ac:dyDescent="0.35">
      <c r="A1" s="17" t="s">
        <v>200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36" ht="23.25" x14ac:dyDescent="0.35">
      <c r="A2" s="17" t="s">
        <v>20</v>
      </c>
      <c r="B2" s="34">
        <f>+'14.4'!B2</f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36" ht="23.25" x14ac:dyDescent="0.35">
      <c r="A3" s="17" t="s">
        <v>76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36" ht="23.25" x14ac:dyDescent="0.35">
      <c r="A4" s="34" t="s">
        <v>33</v>
      </c>
      <c r="B4" s="34"/>
      <c r="C4" s="34">
        <f>+'14.4'!C4</f>
        <v>2020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36" ht="23.25" x14ac:dyDescent="0.35">
      <c r="A5" s="34" t="s">
        <v>74</v>
      </c>
      <c r="C5" s="34">
        <f>+'14.4'!C5</f>
        <v>2020</v>
      </c>
      <c r="D5" s="34"/>
    </row>
    <row r="6" spans="1:36" x14ac:dyDescent="0.25">
      <c r="G6" s="268" t="s">
        <v>78</v>
      </c>
      <c r="H6" s="268" t="s">
        <v>100</v>
      </c>
    </row>
    <row r="7" spans="1:36" ht="68.25" customHeight="1" x14ac:dyDescent="0.25">
      <c r="G7" s="269"/>
      <c r="H7" s="269"/>
    </row>
    <row r="8" spans="1:36" ht="21" x14ac:dyDescent="0.35">
      <c r="B8" s="9" t="s">
        <v>79</v>
      </c>
    </row>
    <row r="10" spans="1:36" ht="18.75" x14ac:dyDescent="0.3">
      <c r="B10" s="10" t="s">
        <v>41</v>
      </c>
      <c r="C10" s="10"/>
      <c r="D10" s="10"/>
      <c r="E10" s="10"/>
      <c r="F10" s="10"/>
      <c r="G10" s="11">
        <f>('15.1'!I38)+(+'15.1'!I69)</f>
        <v>0</v>
      </c>
      <c r="H10" s="11">
        <f>+G10+'14.4'!H10</f>
        <v>0</v>
      </c>
    </row>
    <row r="11" spans="1:36" ht="18.75" x14ac:dyDescent="0.3">
      <c r="B11" s="10" t="s">
        <v>80</v>
      </c>
      <c r="C11" s="10"/>
      <c r="D11" s="10"/>
      <c r="E11" s="10"/>
      <c r="F11" s="10"/>
      <c r="G11" s="11">
        <f>(+'15.1'!J38)+(+'15.1'!J69)</f>
        <v>0</v>
      </c>
      <c r="H11" s="11">
        <f>+G11+'14.4'!H11</f>
        <v>0</v>
      </c>
    </row>
    <row r="12" spans="1:36" ht="18.75" x14ac:dyDescent="0.3">
      <c r="B12" s="10" t="s">
        <v>81</v>
      </c>
      <c r="C12" s="10"/>
      <c r="D12" s="10"/>
      <c r="E12" s="10"/>
      <c r="F12" s="10"/>
      <c r="G12" s="11">
        <f>('15.1'!K38)+(+'15.1'!K69)+(+'3.0'!H20)</f>
        <v>0</v>
      </c>
      <c r="H12" s="11">
        <f>+G12+'14.4'!H12</f>
        <v>0</v>
      </c>
    </row>
    <row r="13" spans="1:36" ht="18.75" x14ac:dyDescent="0.3">
      <c r="B13" s="10" t="str">
        <f>'3.0'!I7</f>
        <v>Other Investment Income / Autres Revenus de placements</v>
      </c>
      <c r="C13" s="10"/>
      <c r="D13" s="10"/>
      <c r="E13" s="10"/>
      <c r="F13" s="10"/>
      <c r="G13" s="11">
        <f>'3.0'!I20</f>
        <v>0</v>
      </c>
      <c r="H13" s="11">
        <f>+G13+'14.4'!H13</f>
        <v>0</v>
      </c>
    </row>
    <row r="14" spans="1:36" ht="18.75" x14ac:dyDescent="0.3">
      <c r="B14" s="10" t="s">
        <v>43</v>
      </c>
      <c r="C14" s="10"/>
      <c r="D14" s="10"/>
      <c r="E14" s="10"/>
      <c r="F14" s="10"/>
      <c r="G14" s="11">
        <f>('15.1'!L38)+(+'15.1'!L69)+(+'2.0'!H20)+(+'3.0'!J20)</f>
        <v>0</v>
      </c>
      <c r="H14" s="11">
        <f>+G14+'14.4'!H14</f>
        <v>0</v>
      </c>
    </row>
    <row r="15" spans="1:36" ht="18.75" x14ac:dyDescent="0.3">
      <c r="B15" s="10"/>
      <c r="C15" s="10"/>
      <c r="D15" s="10"/>
      <c r="E15" s="10"/>
      <c r="F15" s="10"/>
      <c r="G15" s="12"/>
      <c r="H15" s="12"/>
    </row>
    <row r="16" spans="1:36" ht="18.75" x14ac:dyDescent="0.3">
      <c r="B16" s="10"/>
      <c r="C16" s="10"/>
      <c r="D16" s="10"/>
      <c r="E16" s="10"/>
      <c r="F16" s="10"/>
      <c r="G16" s="10"/>
      <c r="H16" s="10"/>
    </row>
    <row r="17" spans="2:9" ht="18.75" x14ac:dyDescent="0.3">
      <c r="B17" s="10" t="s">
        <v>82</v>
      </c>
      <c r="C17" s="10"/>
      <c r="D17" s="10"/>
      <c r="E17" s="10"/>
      <c r="F17" s="10"/>
      <c r="G17" s="13">
        <f>SUM(G10:G14)</f>
        <v>0</v>
      </c>
      <c r="H17" s="13">
        <f>SUM(H10:H14)</f>
        <v>0</v>
      </c>
    </row>
    <row r="18" spans="2:9" ht="18.75" x14ac:dyDescent="0.3">
      <c r="B18" s="10"/>
      <c r="C18" s="10"/>
      <c r="D18" s="10"/>
      <c r="E18" s="10"/>
      <c r="F18" s="10"/>
      <c r="G18" s="10"/>
      <c r="H18" s="10"/>
    </row>
    <row r="19" spans="2:9" ht="18.75" x14ac:dyDescent="0.3">
      <c r="C19" s="10"/>
      <c r="D19" s="10"/>
      <c r="E19" s="10"/>
      <c r="F19" s="10"/>
      <c r="G19" s="10"/>
      <c r="H19" s="10"/>
    </row>
    <row r="21" spans="2:9" ht="21" x14ac:dyDescent="0.35">
      <c r="B21" s="9" t="s">
        <v>83</v>
      </c>
    </row>
    <row r="23" spans="2:9" ht="18.75" x14ac:dyDescent="0.3">
      <c r="B23" s="10" t="s">
        <v>84</v>
      </c>
      <c r="C23" s="10"/>
      <c r="D23" s="10"/>
      <c r="E23" s="10"/>
      <c r="F23" s="10"/>
      <c r="G23" s="11">
        <f>('15.1'!O38)+(+'15.1'!O69)+(+'2.0'!K20)</f>
        <v>0</v>
      </c>
      <c r="H23" s="11">
        <f>+G23+'14.4'!H23</f>
        <v>0</v>
      </c>
      <c r="I23" s="10"/>
    </row>
    <row r="24" spans="2:9" ht="18.75" x14ac:dyDescent="0.3">
      <c r="B24" s="10" t="s">
        <v>85</v>
      </c>
      <c r="C24" s="10"/>
      <c r="D24" s="10"/>
      <c r="E24" s="10"/>
      <c r="F24" s="10"/>
      <c r="G24" s="11">
        <f>('15.1'!P38)+(+'15.1'!P69)+(+'2.0'!L20)</f>
        <v>0</v>
      </c>
      <c r="H24" s="11">
        <f>+G24+'14.4'!H24</f>
        <v>0</v>
      </c>
      <c r="I24" s="10"/>
    </row>
    <row r="25" spans="2:9" ht="18.75" x14ac:dyDescent="0.3">
      <c r="B25" s="10" t="str">
        <f>'4.4'!B28</f>
        <v>Conferences &amp; Training / Conférences &amp; Formation</v>
      </c>
      <c r="C25" s="10"/>
      <c r="D25" s="10"/>
      <c r="E25" s="10"/>
      <c r="F25" s="10"/>
      <c r="G25" s="11">
        <f>('15.1'!Q38)+(+'15.1'!Q69)+(+'2.0'!M20)</f>
        <v>0</v>
      </c>
      <c r="H25" s="11">
        <f>+G25+'14.4'!H25</f>
        <v>0</v>
      </c>
      <c r="I25" s="10"/>
    </row>
    <row r="26" spans="2:9" ht="18.75" x14ac:dyDescent="0.3">
      <c r="B26" s="270" t="str">
        <f>'4.4'!B29</f>
        <v>Conventions &amp; Collective Bargaining / Conventions &amp; Négociation Collective</v>
      </c>
      <c r="C26" s="270"/>
      <c r="D26" s="270"/>
      <c r="E26" s="270"/>
      <c r="F26" s="270"/>
      <c r="G26" s="267">
        <f>('15.1'!R38)+(+'15.1'!R69)+(+'2.0'!N20)</f>
        <v>0</v>
      </c>
      <c r="H26" s="267">
        <f>+G26+'14.4'!H26</f>
        <v>0</v>
      </c>
      <c r="I26" s="10"/>
    </row>
    <row r="27" spans="2:9" ht="18.75" x14ac:dyDescent="0.3">
      <c r="B27" s="270"/>
      <c r="C27" s="270"/>
      <c r="D27" s="270"/>
      <c r="E27" s="270"/>
      <c r="F27" s="270"/>
      <c r="G27" s="267"/>
      <c r="H27" s="267"/>
      <c r="I27" s="10"/>
    </row>
    <row r="28" spans="2:9" ht="18.75" x14ac:dyDescent="0.3">
      <c r="B28" s="10" t="s">
        <v>48</v>
      </c>
      <c r="C28" s="10"/>
      <c r="D28" s="10"/>
      <c r="E28" s="10"/>
      <c r="F28" s="10"/>
      <c r="G28" s="11">
        <f>('15.1'!S38)+(+'15.1'!S69)+(+'2.0'!O20)</f>
        <v>0</v>
      </c>
      <c r="H28" s="11">
        <f>+G28+'14.4'!H28</f>
        <v>0</v>
      </c>
      <c r="I28" s="10"/>
    </row>
    <row r="29" spans="2:9" ht="18.75" x14ac:dyDescent="0.3">
      <c r="B29" s="10" t="s">
        <v>86</v>
      </c>
      <c r="C29" s="10"/>
      <c r="D29" s="10"/>
      <c r="E29" s="10"/>
      <c r="F29" s="10"/>
      <c r="G29" s="11">
        <f>('15.1'!T38)+(+'15.1'!T69)+(+'2.0'!P20)</f>
        <v>0</v>
      </c>
      <c r="H29" s="11">
        <f>+G29+'14.4'!H29</f>
        <v>0</v>
      </c>
      <c r="I29" s="10"/>
    </row>
    <row r="30" spans="2:9" ht="18.75" x14ac:dyDescent="0.3">
      <c r="B30" s="10" t="s">
        <v>87</v>
      </c>
      <c r="C30" s="10"/>
      <c r="D30" s="10"/>
      <c r="E30" s="10"/>
      <c r="F30" s="10"/>
      <c r="G30" s="11">
        <f>('15.1'!U38)+(+'15.1'!U69)+(+'2.0'!Q20)</f>
        <v>0</v>
      </c>
      <c r="H30" s="11">
        <f>+G30+'14.4'!H30</f>
        <v>0</v>
      </c>
      <c r="I30" s="10"/>
    </row>
    <row r="31" spans="2:9" ht="18.75" x14ac:dyDescent="0.3">
      <c r="B31" s="10" t="s">
        <v>88</v>
      </c>
      <c r="C31" s="10"/>
      <c r="D31" s="10"/>
      <c r="E31" s="10"/>
      <c r="F31" s="10"/>
      <c r="G31" s="11">
        <f>('15.1'!V38)+(+'15.1'!V69)+(+'2.0'!R20)</f>
        <v>0</v>
      </c>
      <c r="H31" s="11">
        <f>+G31+'14.4'!H31</f>
        <v>0</v>
      </c>
      <c r="I31" s="10"/>
    </row>
    <row r="32" spans="2:9" ht="18.75" x14ac:dyDescent="0.3">
      <c r="B32" s="10" t="s">
        <v>89</v>
      </c>
      <c r="C32" s="10"/>
      <c r="D32" s="10"/>
      <c r="E32" s="10"/>
      <c r="F32" s="10"/>
      <c r="G32" s="11">
        <f>('15.1'!W38)+(+'15.1'!W69)+(+'2.0'!S20)</f>
        <v>0</v>
      </c>
      <c r="H32" s="11">
        <f>+G32+'14.4'!H32</f>
        <v>0</v>
      </c>
      <c r="I32" s="10"/>
    </row>
    <row r="33" spans="2:9" ht="18.75" x14ac:dyDescent="0.3">
      <c r="B33" s="10" t="s">
        <v>90</v>
      </c>
      <c r="C33" s="10"/>
      <c r="D33" s="10"/>
      <c r="E33" s="10"/>
      <c r="F33" s="10"/>
      <c r="G33" s="11">
        <f>('15.1'!X38)+(+'15.1'!X69)+(+'2.0'!T20)</f>
        <v>0</v>
      </c>
      <c r="H33" s="11">
        <f>+G33+'14.4'!H33</f>
        <v>0</v>
      </c>
      <c r="I33" s="10"/>
    </row>
    <row r="34" spans="2:9" ht="18.75" x14ac:dyDescent="0.3">
      <c r="B34" s="10" t="s">
        <v>54</v>
      </c>
      <c r="C34" s="10"/>
      <c r="D34" s="10"/>
      <c r="E34" s="10"/>
      <c r="F34" s="10"/>
      <c r="G34" s="11">
        <f>('15.1'!Y38)+(+'15.1'!Y69)+(+'2.0'!U20)</f>
        <v>0</v>
      </c>
      <c r="H34" s="11">
        <f>+G34+'14.4'!H34</f>
        <v>0</v>
      </c>
      <c r="I34" s="10"/>
    </row>
    <row r="35" spans="2:9" ht="18.75" x14ac:dyDescent="0.3">
      <c r="B35" s="10" t="s">
        <v>91</v>
      </c>
      <c r="C35" s="10"/>
      <c r="D35" s="10"/>
      <c r="E35" s="10"/>
      <c r="F35" s="10"/>
      <c r="G35" s="11">
        <f>('15.1'!Z38)+(+'15.1'!Z69)+(+'2.0'!V20)</f>
        <v>0</v>
      </c>
      <c r="H35" s="11">
        <f>+G35+'14.4'!H35</f>
        <v>0</v>
      </c>
      <c r="I35" s="10"/>
    </row>
    <row r="36" spans="2:9" ht="18.75" x14ac:dyDescent="0.3">
      <c r="B36" s="10" t="s">
        <v>56</v>
      </c>
      <c r="C36" s="10"/>
      <c r="D36" s="10"/>
      <c r="E36" s="10"/>
      <c r="F36" s="10"/>
      <c r="G36" s="11">
        <f>(+'15.1'!AA38)+(+'15.1'!AA69)+(+'2.0'!W20)</f>
        <v>0</v>
      </c>
      <c r="H36" s="11">
        <f>+G36+'14.4'!H36</f>
        <v>0</v>
      </c>
      <c r="I36" s="10"/>
    </row>
    <row r="37" spans="2:9" ht="18.75" x14ac:dyDescent="0.3">
      <c r="B37" s="10" t="s">
        <v>92</v>
      </c>
      <c r="C37" s="10"/>
      <c r="D37" s="10"/>
      <c r="E37" s="10"/>
      <c r="F37" s="10"/>
      <c r="G37" s="11">
        <f>(+'15.1'!AB38)+(+'15.1'!AB69)+(+'2.0'!X20)</f>
        <v>0</v>
      </c>
      <c r="H37" s="11">
        <f>+G37+'14.4'!H37</f>
        <v>0</v>
      </c>
      <c r="I37" s="10"/>
    </row>
    <row r="38" spans="2:9" ht="18.75" x14ac:dyDescent="0.3">
      <c r="B38" s="10" t="s">
        <v>93</v>
      </c>
      <c r="C38" s="10"/>
      <c r="D38" s="10"/>
      <c r="E38" s="10"/>
      <c r="F38" s="10"/>
      <c r="G38" s="11">
        <f>(+'15.1'!AC38)+(+'15.1'!AC69)+(+'2.0'!Y20)</f>
        <v>0</v>
      </c>
      <c r="H38" s="11">
        <f>+G38+'14.4'!H38</f>
        <v>0</v>
      </c>
      <c r="I38" s="10"/>
    </row>
    <row r="39" spans="2:9" ht="18.75" x14ac:dyDescent="0.3">
      <c r="B39" s="10" t="s">
        <v>94</v>
      </c>
      <c r="C39" s="10"/>
      <c r="D39" s="10"/>
      <c r="E39" s="10"/>
      <c r="F39" s="10"/>
      <c r="G39" s="11">
        <f>(+'15.1'!AD38)+(+'15.1'!AD69)+(+'2.0'!Z20)</f>
        <v>0</v>
      </c>
      <c r="H39" s="11">
        <f>+G39+'14.4'!H39</f>
        <v>0</v>
      </c>
      <c r="I39" s="10"/>
    </row>
    <row r="40" spans="2:9" ht="18.75" x14ac:dyDescent="0.3">
      <c r="B40" s="10" t="s">
        <v>59</v>
      </c>
      <c r="C40" s="10"/>
      <c r="D40" s="10"/>
      <c r="E40" s="10"/>
      <c r="F40" s="10"/>
      <c r="G40" s="11">
        <f>(+'15.1'!AE38)+(+'15.1'!AE69)+(+'2.0'!AA20)</f>
        <v>0</v>
      </c>
      <c r="H40" s="11">
        <f>+G40+'14.4'!H40</f>
        <v>0</v>
      </c>
      <c r="I40" s="10"/>
    </row>
    <row r="41" spans="2:9" ht="18.75" x14ac:dyDescent="0.3">
      <c r="B41" s="10" t="str">
        <f>'4.4'!B44</f>
        <v>Honorariums / Honoraires</v>
      </c>
      <c r="C41" s="10"/>
      <c r="D41" s="10"/>
      <c r="E41" s="10"/>
      <c r="F41" s="10"/>
      <c r="G41" s="11">
        <f>('15.1'!AF38)+(+'15.1'!AF69)+(+'2.0'!AB20)</f>
        <v>0</v>
      </c>
      <c r="H41" s="11">
        <f>+G41+'14.4'!H41</f>
        <v>0</v>
      </c>
      <c r="I41" s="10"/>
    </row>
    <row r="42" spans="2:9" ht="18.75" x14ac:dyDescent="0.3">
      <c r="B42" s="10" t="str">
        <f>'4.4'!B45</f>
        <v>Loss of wages / Pertes de salaires</v>
      </c>
      <c r="C42" s="10"/>
      <c r="D42" s="10"/>
      <c r="E42" s="10"/>
      <c r="F42" s="10"/>
      <c r="G42" s="11">
        <f>('15.1'!AG38)+(+'15.1'!AG69)+(+'2.0'!AC20)</f>
        <v>0</v>
      </c>
      <c r="H42" s="11">
        <f>+G42+'14.4'!H42</f>
        <v>0</v>
      </c>
      <c r="I42" s="10"/>
    </row>
    <row r="43" spans="2:9" ht="35.25" customHeight="1" x14ac:dyDescent="0.3">
      <c r="B43" s="266" t="str">
        <f>'3.0'!O7</f>
        <v>Investment and Interest Expenses / Frais de placements et d'intérêts</v>
      </c>
      <c r="C43" s="266"/>
      <c r="D43" s="266"/>
      <c r="E43" s="266"/>
      <c r="F43" s="266"/>
      <c r="G43" s="11">
        <f>'3.0'!O20</f>
        <v>0</v>
      </c>
      <c r="H43" s="11">
        <f>+G43+'14.4'!H43</f>
        <v>0</v>
      </c>
      <c r="I43" s="10"/>
    </row>
    <row r="44" spans="2:9" ht="18.75" x14ac:dyDescent="0.3">
      <c r="B44" s="10" t="s">
        <v>43</v>
      </c>
      <c r="C44" s="10"/>
      <c r="D44" s="10"/>
      <c r="E44" s="10"/>
      <c r="F44" s="10"/>
      <c r="G44" s="11">
        <f>('15.1'!AK38)+(+'15.1'!AK69)+(+'2.0'!AD20)+(+'3.0'!P20)</f>
        <v>0</v>
      </c>
      <c r="H44" s="11">
        <f>+G44+'14.4'!H44</f>
        <v>0</v>
      </c>
      <c r="I44" s="10"/>
    </row>
    <row r="45" spans="2:9" ht="18.75" x14ac:dyDescent="0.3">
      <c r="B45" s="10"/>
      <c r="C45" s="10"/>
      <c r="D45" s="10"/>
      <c r="E45" s="10"/>
      <c r="F45" s="10"/>
      <c r="G45" s="12"/>
      <c r="H45" s="12"/>
      <c r="I45" s="10"/>
    </row>
    <row r="46" spans="2:9" ht="18.75" x14ac:dyDescent="0.3">
      <c r="B46" s="10"/>
      <c r="C46" s="10"/>
      <c r="D46" s="10"/>
      <c r="E46" s="10"/>
      <c r="F46" s="10"/>
      <c r="G46" s="10"/>
      <c r="H46" s="10"/>
      <c r="I46" s="10"/>
    </row>
    <row r="47" spans="2:9" ht="18.75" x14ac:dyDescent="0.3">
      <c r="B47" s="10" t="s">
        <v>95</v>
      </c>
      <c r="C47" s="10"/>
      <c r="D47" s="10"/>
      <c r="E47" s="10"/>
      <c r="F47" s="10"/>
      <c r="G47" s="13">
        <f>SUM(G23:G44)</f>
        <v>0</v>
      </c>
      <c r="H47" s="13">
        <f>SUM(H23:H44)</f>
        <v>0</v>
      </c>
      <c r="I47" s="10"/>
    </row>
    <row r="48" spans="2:9" ht="18.75" x14ac:dyDescent="0.3">
      <c r="B48" s="10"/>
      <c r="C48" s="10"/>
      <c r="D48" s="10"/>
      <c r="E48" s="10"/>
      <c r="F48" s="10"/>
      <c r="G48" s="10"/>
      <c r="H48" s="10"/>
      <c r="I48" s="10"/>
    </row>
    <row r="49" spans="1:8" ht="21.75" thickBot="1" x14ac:dyDescent="0.4">
      <c r="B49" s="9" t="s">
        <v>96</v>
      </c>
      <c r="G49" s="18">
        <f>+G17-G47</f>
        <v>0</v>
      </c>
      <c r="H49" s="18">
        <f>+H17-H47</f>
        <v>0</v>
      </c>
    </row>
    <row r="50" spans="1:8" ht="15.75" thickTop="1" x14ac:dyDescent="0.25"/>
    <row r="54" spans="1:8" ht="15.75" thickBot="1" x14ac:dyDescent="0.3">
      <c r="A54" s="2" t="s">
        <v>23</v>
      </c>
      <c r="B54" s="22"/>
      <c r="C54" s="22"/>
      <c r="D54" s="22"/>
      <c r="F54" s="22"/>
      <c r="G54" s="22"/>
      <c r="H54" s="22"/>
    </row>
    <row r="55" spans="1:8" x14ac:dyDescent="0.25">
      <c r="A55" s="2" t="s">
        <v>97</v>
      </c>
      <c r="B55" s="2" t="s">
        <v>98</v>
      </c>
      <c r="F55" s="2" t="s">
        <v>99</v>
      </c>
    </row>
  </sheetData>
  <sheetProtection algorithmName="SHA-512" hashValue="cjHEA3gcEC3MwqhipzbVKmtXIbd8w+YeMesOZ4SQF07nOCQjEF9nwqzn4sdrC+wWJ3dIPHSD6rkQdAbDAibsBw==" saltValue="3WRhoLK6ES64hhJJVM9cIg==" spinCount="100000" sheet="1" objects="1" scenarios="1" formatColumns="0" formatRows="0" selectLockedCells="1"/>
  <mergeCells count="6">
    <mergeCell ref="B43:F43"/>
    <mergeCell ref="G6:G7"/>
    <mergeCell ref="H6:H7"/>
    <mergeCell ref="B26:F27"/>
    <mergeCell ref="G26:G27"/>
    <mergeCell ref="H26:H27"/>
  </mergeCells>
  <pageMargins left="0.7" right="0.7" top="0.75" bottom="0.75" header="0.3" footer="0.3"/>
  <pageSetup scale="63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tabSelected="1" workbookViewId="0">
      <selection activeCell="H10" sqref="H10"/>
    </sheetView>
  </sheetViews>
  <sheetFormatPr defaultRowHeight="15" x14ac:dyDescent="0.25"/>
  <cols>
    <col min="1" max="1" width="18.42578125" customWidth="1"/>
    <col min="2" max="2" width="14.85546875" customWidth="1"/>
    <col min="3" max="3" width="11.7109375" customWidth="1"/>
    <col min="4" max="4" width="13.140625" customWidth="1"/>
    <col min="5" max="5" width="12.140625" customWidth="1"/>
    <col min="6" max="6" width="14.28515625" customWidth="1"/>
    <col min="7" max="7" width="19.140625" bestFit="1" customWidth="1"/>
    <col min="8" max="8" width="15.42578125" customWidth="1"/>
  </cols>
  <sheetData>
    <row r="1" spans="1:36" ht="23.25" x14ac:dyDescent="0.35">
      <c r="A1" s="17" t="s">
        <v>200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36" ht="23.25" x14ac:dyDescent="0.35">
      <c r="A2" s="17" t="s">
        <v>20</v>
      </c>
      <c r="B2" s="34">
        <f>+'15.4'!B2</f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36" ht="23.25" x14ac:dyDescent="0.35">
      <c r="A3" s="17" t="s">
        <v>34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36" ht="23.25" x14ac:dyDescent="0.35">
      <c r="A4" s="34" t="s">
        <v>103</v>
      </c>
      <c r="B4" s="34"/>
      <c r="C4" s="34">
        <f>'Legend - Légende'!B5</f>
        <v>2020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36" ht="23.25" x14ac:dyDescent="0.35">
      <c r="A5" s="34" t="s">
        <v>104</v>
      </c>
      <c r="C5" s="34">
        <f>'Legend - Légende'!B5</f>
        <v>2020</v>
      </c>
      <c r="D5" s="34"/>
    </row>
    <row r="6" spans="1:36" ht="48" customHeight="1" x14ac:dyDescent="0.25">
      <c r="G6" s="39" t="s">
        <v>105</v>
      </c>
      <c r="H6" s="38" t="s">
        <v>34</v>
      </c>
    </row>
    <row r="7" spans="1:36" ht="18.75" x14ac:dyDescent="0.3">
      <c r="G7" s="14">
        <f>+C5</f>
        <v>2020</v>
      </c>
      <c r="H7" s="14">
        <v>2020</v>
      </c>
    </row>
    <row r="8" spans="1:36" ht="21" x14ac:dyDescent="0.35">
      <c r="B8" s="9" t="s">
        <v>79</v>
      </c>
    </row>
    <row r="10" spans="1:36" ht="18.75" x14ac:dyDescent="0.3">
      <c r="B10" s="10" t="s">
        <v>41</v>
      </c>
      <c r="C10" s="10"/>
      <c r="D10" s="10"/>
      <c r="E10" s="10"/>
      <c r="F10" s="10"/>
      <c r="G10" s="11">
        <f>+'15.4'!H10</f>
        <v>0</v>
      </c>
      <c r="H10" s="122"/>
    </row>
    <row r="11" spans="1:36" ht="18.75" x14ac:dyDescent="0.3">
      <c r="B11" s="10" t="s">
        <v>80</v>
      </c>
      <c r="C11" s="10"/>
      <c r="D11" s="10"/>
      <c r="E11" s="10"/>
      <c r="F11" s="10"/>
      <c r="G11" s="11">
        <f>+'15.4'!H11</f>
        <v>0</v>
      </c>
      <c r="H11" s="122"/>
    </row>
    <row r="12" spans="1:36" ht="18.75" x14ac:dyDescent="0.3">
      <c r="B12" s="10" t="s">
        <v>81</v>
      </c>
      <c r="C12" s="10"/>
      <c r="D12" s="10"/>
      <c r="E12" s="10"/>
      <c r="F12" s="10"/>
      <c r="G12" s="11">
        <f>+'15.4'!H12</f>
        <v>0</v>
      </c>
      <c r="H12" s="122"/>
    </row>
    <row r="13" spans="1:36" ht="18.75" x14ac:dyDescent="0.3">
      <c r="B13" s="10" t="str">
        <f>'3.0'!I7</f>
        <v>Other Investment Income / Autres Revenus de placements</v>
      </c>
      <c r="C13" s="10"/>
      <c r="D13" s="10"/>
      <c r="E13" s="10"/>
      <c r="F13" s="10"/>
      <c r="G13" s="11">
        <f>+'15.4'!H13</f>
        <v>0</v>
      </c>
      <c r="H13" s="122"/>
    </row>
    <row r="14" spans="1:36" ht="18.75" x14ac:dyDescent="0.3">
      <c r="B14" s="10" t="s">
        <v>43</v>
      </c>
      <c r="C14" s="10"/>
      <c r="D14" s="10"/>
      <c r="E14" s="10"/>
      <c r="F14" s="10"/>
      <c r="G14" s="11">
        <f>+'15.4'!H14</f>
        <v>0</v>
      </c>
      <c r="H14" s="122"/>
    </row>
    <row r="15" spans="1:36" ht="18.75" x14ac:dyDescent="0.3">
      <c r="B15" s="10"/>
      <c r="C15" s="10"/>
      <c r="D15" s="10"/>
      <c r="E15" s="10"/>
      <c r="F15" s="10"/>
      <c r="G15" s="12"/>
      <c r="H15" s="12"/>
    </row>
    <row r="16" spans="1:36" ht="18.75" x14ac:dyDescent="0.3">
      <c r="B16" s="10"/>
      <c r="C16" s="10"/>
      <c r="D16" s="10"/>
      <c r="E16" s="10"/>
      <c r="F16" s="10"/>
      <c r="G16" s="10"/>
      <c r="H16" s="10"/>
    </row>
    <row r="17" spans="2:9" ht="18.75" x14ac:dyDescent="0.3">
      <c r="B17" s="10" t="s">
        <v>82</v>
      </c>
      <c r="C17" s="10"/>
      <c r="D17" s="10"/>
      <c r="E17" s="10"/>
      <c r="F17" s="10"/>
      <c r="G17" s="13">
        <f>SUM(G10:G14)</f>
        <v>0</v>
      </c>
      <c r="H17" s="13">
        <f>SUM(H10:H14)</f>
        <v>0</v>
      </c>
    </row>
    <row r="18" spans="2:9" ht="18.75" x14ac:dyDescent="0.3">
      <c r="B18" s="10"/>
      <c r="C18" s="10"/>
      <c r="D18" s="10"/>
      <c r="E18" s="10"/>
      <c r="F18" s="10"/>
      <c r="G18" s="10"/>
      <c r="H18" s="10"/>
    </row>
    <row r="19" spans="2:9" ht="18.75" x14ac:dyDescent="0.3">
      <c r="C19" s="10"/>
      <c r="D19" s="10"/>
      <c r="E19" s="10"/>
      <c r="F19" s="10"/>
      <c r="G19" s="10"/>
      <c r="H19" s="10"/>
    </row>
    <row r="21" spans="2:9" ht="21" x14ac:dyDescent="0.35">
      <c r="B21" s="9" t="s">
        <v>83</v>
      </c>
    </row>
    <row r="23" spans="2:9" ht="18.75" x14ac:dyDescent="0.3">
      <c r="B23" s="10" t="s">
        <v>84</v>
      </c>
      <c r="C23" s="10"/>
      <c r="D23" s="10"/>
      <c r="E23" s="10"/>
      <c r="F23" s="10"/>
      <c r="G23" s="11">
        <f>+'15.4'!H23</f>
        <v>0</v>
      </c>
      <c r="H23" s="122"/>
      <c r="I23" s="10"/>
    </row>
    <row r="24" spans="2:9" ht="18.75" x14ac:dyDescent="0.3">
      <c r="B24" s="10" t="s">
        <v>85</v>
      </c>
      <c r="C24" s="10"/>
      <c r="D24" s="10"/>
      <c r="E24" s="10"/>
      <c r="F24" s="10"/>
      <c r="G24" s="11">
        <f>+'15.4'!H24</f>
        <v>0</v>
      </c>
      <c r="H24" s="122"/>
      <c r="I24" s="10"/>
    </row>
    <row r="25" spans="2:9" ht="18.75" x14ac:dyDescent="0.3">
      <c r="B25" s="10" t="str">
        <f>'4.4'!B28</f>
        <v>Conferences &amp; Training / Conférences &amp; Formation</v>
      </c>
      <c r="C25" s="10"/>
      <c r="D25" s="10"/>
      <c r="E25" s="10"/>
      <c r="F25" s="10"/>
      <c r="G25" s="11">
        <f>+'15.4'!H25</f>
        <v>0</v>
      </c>
      <c r="H25" s="122"/>
      <c r="I25" s="10"/>
    </row>
    <row r="26" spans="2:9" ht="18.75" x14ac:dyDescent="0.3">
      <c r="B26" s="270" t="str">
        <f>'4.4'!B29</f>
        <v>Conventions &amp; Collective Bargaining / Conventions &amp; Négociation Collective</v>
      </c>
      <c r="C26" s="270"/>
      <c r="D26" s="270"/>
      <c r="E26" s="270"/>
      <c r="F26" s="270"/>
      <c r="G26" s="267">
        <f>'15.4'!H26</f>
        <v>0</v>
      </c>
      <c r="H26" s="286"/>
      <c r="I26" s="10"/>
    </row>
    <row r="27" spans="2:9" ht="18.75" x14ac:dyDescent="0.3">
      <c r="B27" s="270"/>
      <c r="C27" s="270"/>
      <c r="D27" s="270"/>
      <c r="E27" s="270"/>
      <c r="F27" s="270"/>
      <c r="G27" s="267"/>
      <c r="H27" s="286"/>
      <c r="I27" s="10"/>
    </row>
    <row r="28" spans="2:9" ht="18.75" x14ac:dyDescent="0.3">
      <c r="B28" s="10" t="s">
        <v>48</v>
      </c>
      <c r="C28" s="10"/>
      <c r="D28" s="10"/>
      <c r="E28" s="10"/>
      <c r="F28" s="10"/>
      <c r="G28" s="11">
        <f>+'15.4'!H28</f>
        <v>0</v>
      </c>
      <c r="H28" s="122"/>
      <c r="I28" s="10"/>
    </row>
    <row r="29" spans="2:9" ht="18.75" x14ac:dyDescent="0.3">
      <c r="B29" s="10" t="s">
        <v>86</v>
      </c>
      <c r="C29" s="10"/>
      <c r="D29" s="10"/>
      <c r="E29" s="10"/>
      <c r="F29" s="10"/>
      <c r="G29" s="11">
        <f>+'15.4'!H29</f>
        <v>0</v>
      </c>
      <c r="H29" s="122"/>
      <c r="I29" s="10"/>
    </row>
    <row r="30" spans="2:9" ht="18.75" x14ac:dyDescent="0.3">
      <c r="B30" s="10" t="s">
        <v>87</v>
      </c>
      <c r="C30" s="10"/>
      <c r="D30" s="10"/>
      <c r="E30" s="10"/>
      <c r="F30" s="10"/>
      <c r="G30" s="11">
        <f>+'15.4'!H30</f>
        <v>0</v>
      </c>
      <c r="H30" s="122"/>
      <c r="I30" s="10"/>
    </row>
    <row r="31" spans="2:9" ht="18.75" x14ac:dyDescent="0.3">
      <c r="B31" s="10" t="s">
        <v>88</v>
      </c>
      <c r="C31" s="10"/>
      <c r="D31" s="10"/>
      <c r="E31" s="10"/>
      <c r="F31" s="10"/>
      <c r="G31" s="11">
        <f>+'15.4'!H31</f>
        <v>0</v>
      </c>
      <c r="H31" s="122"/>
      <c r="I31" s="10"/>
    </row>
    <row r="32" spans="2:9" ht="18.75" x14ac:dyDescent="0.3">
      <c r="B32" s="10" t="s">
        <v>89</v>
      </c>
      <c r="C32" s="10"/>
      <c r="D32" s="10"/>
      <c r="E32" s="10"/>
      <c r="F32" s="10"/>
      <c r="G32" s="11">
        <f>+'15.4'!H32</f>
        <v>0</v>
      </c>
      <c r="H32" s="122"/>
      <c r="I32" s="10"/>
    </row>
    <row r="33" spans="2:9" ht="18.75" x14ac:dyDescent="0.3">
      <c r="B33" s="10" t="s">
        <v>90</v>
      </c>
      <c r="C33" s="10"/>
      <c r="D33" s="10"/>
      <c r="E33" s="10"/>
      <c r="F33" s="10"/>
      <c r="G33" s="11">
        <f>+'15.4'!H33</f>
        <v>0</v>
      </c>
      <c r="H33" s="122"/>
      <c r="I33" s="10"/>
    </row>
    <row r="34" spans="2:9" ht="18.75" x14ac:dyDescent="0.3">
      <c r="B34" s="10" t="s">
        <v>54</v>
      </c>
      <c r="C34" s="10"/>
      <c r="D34" s="10"/>
      <c r="E34" s="10"/>
      <c r="F34" s="10"/>
      <c r="G34" s="11">
        <f>+'15.4'!H34</f>
        <v>0</v>
      </c>
      <c r="H34" s="122"/>
      <c r="I34" s="10"/>
    </row>
    <row r="35" spans="2:9" ht="18.75" x14ac:dyDescent="0.3">
      <c r="B35" s="10" t="s">
        <v>91</v>
      </c>
      <c r="C35" s="10"/>
      <c r="D35" s="10"/>
      <c r="E35" s="10"/>
      <c r="F35" s="10"/>
      <c r="G35" s="11">
        <f>+'15.4'!H35</f>
        <v>0</v>
      </c>
      <c r="H35" s="122"/>
      <c r="I35" s="10"/>
    </row>
    <row r="36" spans="2:9" ht="18.75" x14ac:dyDescent="0.3">
      <c r="B36" s="10" t="s">
        <v>56</v>
      </c>
      <c r="C36" s="10"/>
      <c r="D36" s="10"/>
      <c r="E36" s="10"/>
      <c r="F36" s="10"/>
      <c r="G36" s="11">
        <f>+'15.4'!H36</f>
        <v>0</v>
      </c>
      <c r="H36" s="122"/>
      <c r="I36" s="10"/>
    </row>
    <row r="37" spans="2:9" ht="18.75" x14ac:dyDescent="0.3">
      <c r="B37" s="10" t="s">
        <v>92</v>
      </c>
      <c r="C37" s="10"/>
      <c r="D37" s="10"/>
      <c r="E37" s="10"/>
      <c r="F37" s="10"/>
      <c r="G37" s="11">
        <f>+'15.4'!H37</f>
        <v>0</v>
      </c>
      <c r="H37" s="122"/>
      <c r="I37" s="10"/>
    </row>
    <row r="38" spans="2:9" ht="18.75" x14ac:dyDescent="0.3">
      <c r="B38" s="10" t="s">
        <v>93</v>
      </c>
      <c r="C38" s="10"/>
      <c r="D38" s="10"/>
      <c r="E38" s="10"/>
      <c r="F38" s="10"/>
      <c r="G38" s="11">
        <f>+'15.4'!H38</f>
        <v>0</v>
      </c>
      <c r="H38" s="122"/>
      <c r="I38" s="10"/>
    </row>
    <row r="39" spans="2:9" ht="18.75" x14ac:dyDescent="0.3">
      <c r="B39" s="10" t="s">
        <v>94</v>
      </c>
      <c r="C39" s="10"/>
      <c r="D39" s="10"/>
      <c r="E39" s="10"/>
      <c r="F39" s="10"/>
      <c r="G39" s="11">
        <f>+'15.4'!H39</f>
        <v>0</v>
      </c>
      <c r="H39" s="122"/>
      <c r="I39" s="10"/>
    </row>
    <row r="40" spans="2:9" ht="18.75" x14ac:dyDescent="0.3">
      <c r="B40" s="10" t="s">
        <v>59</v>
      </c>
      <c r="C40" s="10"/>
      <c r="D40" s="10"/>
      <c r="E40" s="10"/>
      <c r="F40" s="10"/>
      <c r="G40" s="11">
        <f>+'15.4'!H40</f>
        <v>0</v>
      </c>
      <c r="H40" s="122"/>
      <c r="I40" s="10"/>
    </row>
    <row r="41" spans="2:9" ht="18.75" x14ac:dyDescent="0.3">
      <c r="B41" s="10" t="str">
        <f>'4.4'!B44</f>
        <v>Honorariums / Honoraires</v>
      </c>
      <c r="C41" s="10"/>
      <c r="D41" s="10"/>
      <c r="E41" s="10"/>
      <c r="F41" s="10"/>
      <c r="G41" s="11">
        <f>'15.4'!H41</f>
        <v>0</v>
      </c>
      <c r="H41" s="122"/>
      <c r="I41" s="10"/>
    </row>
    <row r="42" spans="2:9" ht="18.75" x14ac:dyDescent="0.3">
      <c r="B42" s="10" t="str">
        <f>'4.4'!B45</f>
        <v>Loss of wages / Pertes de salaires</v>
      </c>
      <c r="C42" s="10"/>
      <c r="D42" s="10"/>
      <c r="E42" s="10"/>
      <c r="F42" s="10"/>
      <c r="G42" s="11">
        <f>'15.4'!H42</f>
        <v>0</v>
      </c>
      <c r="H42" s="122"/>
      <c r="I42" s="10"/>
    </row>
    <row r="43" spans="2:9" ht="36" customHeight="1" x14ac:dyDescent="0.3">
      <c r="B43" s="266" t="str">
        <f>'3.0'!O7</f>
        <v>Investment and Interest Expenses / Frais de placements et d'intérêts</v>
      </c>
      <c r="C43" s="266"/>
      <c r="D43" s="266"/>
      <c r="E43" s="266"/>
      <c r="F43" s="266"/>
      <c r="G43" s="11">
        <f>'15.4'!H43</f>
        <v>0</v>
      </c>
      <c r="H43" s="122"/>
      <c r="I43" s="10"/>
    </row>
    <row r="44" spans="2:9" ht="18.75" x14ac:dyDescent="0.3">
      <c r="B44" s="10" t="s">
        <v>43</v>
      </c>
      <c r="C44" s="10"/>
      <c r="D44" s="10"/>
      <c r="E44" s="10"/>
      <c r="F44" s="10"/>
      <c r="G44" s="11">
        <f>+'15.4'!H44</f>
        <v>0</v>
      </c>
      <c r="H44" s="122"/>
      <c r="I44" s="10"/>
    </row>
    <row r="45" spans="2:9" ht="18.75" x14ac:dyDescent="0.3">
      <c r="B45" s="10"/>
      <c r="C45" s="10"/>
      <c r="D45" s="10"/>
      <c r="E45" s="10"/>
      <c r="F45" s="10"/>
      <c r="G45" s="12"/>
      <c r="H45" s="12"/>
      <c r="I45" s="10"/>
    </row>
    <row r="46" spans="2:9" ht="18.75" x14ac:dyDescent="0.3">
      <c r="B46" s="10"/>
      <c r="C46" s="10"/>
      <c r="D46" s="10"/>
      <c r="E46" s="10"/>
      <c r="F46" s="10"/>
      <c r="G46" s="10"/>
      <c r="H46" s="10"/>
      <c r="I46" s="10"/>
    </row>
    <row r="47" spans="2:9" ht="18.75" x14ac:dyDescent="0.3">
      <c r="B47" s="10" t="s">
        <v>95</v>
      </c>
      <c r="C47" s="10"/>
      <c r="D47" s="10"/>
      <c r="E47" s="10"/>
      <c r="F47" s="10"/>
      <c r="G47" s="13">
        <f>SUM(G23:G44)</f>
        <v>0</v>
      </c>
      <c r="H47" s="13">
        <f>SUM(H23:H44)</f>
        <v>0</v>
      </c>
      <c r="I47" s="10"/>
    </row>
    <row r="48" spans="2:9" ht="18.75" x14ac:dyDescent="0.3">
      <c r="B48" s="10"/>
      <c r="C48" s="10"/>
      <c r="D48" s="10"/>
      <c r="E48" s="10"/>
      <c r="F48" s="10"/>
      <c r="G48" s="10"/>
      <c r="H48" s="10"/>
      <c r="I48" s="10"/>
    </row>
    <row r="49" spans="1:8" ht="21.75" thickBot="1" x14ac:dyDescent="0.4">
      <c r="B49" s="9" t="s">
        <v>96</v>
      </c>
      <c r="G49" s="18">
        <f>+G17-G47</f>
        <v>0</v>
      </c>
      <c r="H49" s="18">
        <f>+H17-H47</f>
        <v>0</v>
      </c>
    </row>
    <row r="50" spans="1:8" ht="15.75" thickTop="1" x14ac:dyDescent="0.25"/>
    <row r="54" spans="1:8" ht="15.75" thickBot="1" x14ac:dyDescent="0.3">
      <c r="A54" s="2" t="s">
        <v>23</v>
      </c>
      <c r="B54" s="22"/>
      <c r="C54" s="22"/>
      <c r="D54" s="22"/>
      <c r="F54" s="22"/>
      <c r="G54" s="22"/>
      <c r="H54" s="22"/>
    </row>
    <row r="55" spans="1:8" x14ac:dyDescent="0.25">
      <c r="A55" s="2" t="s">
        <v>97</v>
      </c>
      <c r="B55" s="2" t="s">
        <v>98</v>
      </c>
      <c r="F55" s="2" t="s">
        <v>99</v>
      </c>
    </row>
  </sheetData>
  <sheetProtection algorithmName="SHA-512" hashValue="1Cyi8k7pkkOXDZWlU16uCPPuAvdQb7ZS2cTYRcWFWaUb/qtxDwVQFDh0UdwvE1kVkgp3j+cPLlEJPuz9tbQ2PQ==" saltValue="GfCVNYDvD0RH2GxoJGd5LQ==" spinCount="100000" sheet="1" objects="1" scenarios="1" formatColumns="0" formatRows="0" selectLockedCells="1"/>
  <mergeCells count="4">
    <mergeCell ref="B43:F43"/>
    <mergeCell ref="B26:F27"/>
    <mergeCell ref="G26:G27"/>
    <mergeCell ref="H26:H27"/>
  </mergeCells>
  <pageMargins left="0.7" right="0.7" top="0.75" bottom="0.75" header="0.3" footer="0.3"/>
  <pageSetup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workbookViewId="0">
      <selection activeCell="G10" sqref="G10"/>
    </sheetView>
  </sheetViews>
  <sheetFormatPr defaultColWidth="9.140625" defaultRowHeight="15" x14ac:dyDescent="0.25"/>
  <cols>
    <col min="1" max="1" width="16.85546875" customWidth="1"/>
    <col min="2" max="2" width="18.42578125" customWidth="1"/>
    <col min="3" max="3" width="15.42578125" customWidth="1"/>
    <col min="4" max="4" width="5.42578125" customWidth="1"/>
    <col min="5" max="5" width="11.42578125" customWidth="1"/>
    <col min="6" max="6" width="14.85546875" customWidth="1"/>
    <col min="7" max="7" width="12.140625" bestFit="1" customWidth="1"/>
  </cols>
  <sheetData>
    <row r="2" spans="1:25" ht="23.25" x14ac:dyDescent="0.35">
      <c r="A2" s="45" t="s">
        <v>200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23.25" x14ac:dyDescent="0.35">
      <c r="A3" s="17" t="s">
        <v>20</v>
      </c>
      <c r="B3" s="24">
        <f>+'4.1'!C3</f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47.25" customHeight="1" x14ac:dyDescent="0.35">
      <c r="A4" s="265" t="s">
        <v>186</v>
      </c>
      <c r="B4" s="265"/>
      <c r="C4" s="265"/>
      <c r="D4" s="265"/>
      <c r="E4" s="265"/>
      <c r="F4" s="265"/>
      <c r="G4" s="26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ht="23.25" x14ac:dyDescent="0.35">
      <c r="A5" s="45" t="s">
        <v>22</v>
      </c>
      <c r="B5" s="45"/>
      <c r="C5" s="45">
        <f>+'4.1'!D5</f>
        <v>2020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ht="23.25" x14ac:dyDescent="0.35">
      <c r="A6" s="45" t="s">
        <v>77</v>
      </c>
      <c r="B6" s="45"/>
      <c r="C6" s="45">
        <f>+C5</f>
        <v>2020</v>
      </c>
      <c r="D6" s="45"/>
    </row>
    <row r="8" spans="1:25" ht="18.75" x14ac:dyDescent="0.3">
      <c r="B8" s="1"/>
      <c r="C8" s="1"/>
      <c r="D8" s="1"/>
    </row>
    <row r="10" spans="1:25" ht="36" customHeight="1" x14ac:dyDescent="0.25">
      <c r="B10" s="262" t="s">
        <v>110</v>
      </c>
      <c r="C10" s="264"/>
      <c r="D10" s="264"/>
      <c r="E10" s="264"/>
      <c r="F10" s="4"/>
      <c r="G10" s="114"/>
    </row>
    <row r="11" spans="1:25" x14ac:dyDescent="0.25">
      <c r="F11" s="4"/>
      <c r="G11" s="4"/>
    </row>
    <row r="12" spans="1:25" ht="36.75" customHeight="1" x14ac:dyDescent="0.25">
      <c r="B12" s="262" t="s">
        <v>106</v>
      </c>
      <c r="C12" s="262"/>
      <c r="D12" s="40"/>
      <c r="E12" s="41" t="s">
        <v>107</v>
      </c>
      <c r="F12" s="42" t="s">
        <v>108</v>
      </c>
      <c r="G12" s="4"/>
    </row>
    <row r="13" spans="1:25" x14ac:dyDescent="0.25">
      <c r="B13" s="263" t="s">
        <v>109</v>
      </c>
      <c r="C13" s="263"/>
      <c r="D13" s="35"/>
      <c r="E13" s="115"/>
      <c r="F13" s="116"/>
      <c r="G13" s="4"/>
    </row>
    <row r="14" spans="1:25" x14ac:dyDescent="0.25">
      <c r="B14" s="263"/>
      <c r="C14" s="263"/>
      <c r="D14" s="35"/>
      <c r="E14" s="117"/>
      <c r="F14" s="118"/>
      <c r="G14" s="4"/>
    </row>
    <row r="15" spans="1:25" x14ac:dyDescent="0.25">
      <c r="B15" s="263"/>
      <c r="C15" s="263"/>
      <c r="D15" s="35"/>
      <c r="E15" s="117"/>
      <c r="F15" s="118"/>
      <c r="G15" s="4"/>
    </row>
    <row r="16" spans="1:25" x14ac:dyDescent="0.25">
      <c r="B16" s="263"/>
      <c r="C16" s="263"/>
      <c r="D16" s="35"/>
      <c r="E16" s="117"/>
      <c r="F16" s="118"/>
      <c r="G16" s="4"/>
    </row>
    <row r="17" spans="2:7" x14ac:dyDescent="0.25">
      <c r="B17" s="263"/>
      <c r="C17" s="263"/>
      <c r="D17" s="35"/>
      <c r="E17" s="117"/>
      <c r="F17" s="118"/>
      <c r="G17" s="4"/>
    </row>
    <row r="18" spans="2:7" x14ac:dyDescent="0.25">
      <c r="B18" s="263"/>
      <c r="C18" s="263"/>
      <c r="D18" s="35"/>
      <c r="E18" s="117"/>
      <c r="F18" s="118"/>
      <c r="G18" s="4"/>
    </row>
    <row r="19" spans="2:7" x14ac:dyDescent="0.25">
      <c r="B19" s="263"/>
      <c r="C19" s="263"/>
      <c r="D19" s="35"/>
      <c r="E19" s="117"/>
      <c r="F19" s="118"/>
      <c r="G19" s="4"/>
    </row>
    <row r="20" spans="2:7" x14ac:dyDescent="0.25">
      <c r="B20" s="263"/>
      <c r="C20" s="263"/>
      <c r="D20" s="35"/>
      <c r="E20" s="117"/>
      <c r="F20" s="118"/>
      <c r="G20" s="4"/>
    </row>
    <row r="21" spans="2:7" x14ac:dyDescent="0.25">
      <c r="B21" s="263"/>
      <c r="C21" s="263"/>
      <c r="D21" s="35"/>
      <c r="E21" s="117"/>
      <c r="F21" s="118"/>
      <c r="G21" s="4"/>
    </row>
    <row r="22" spans="2:7" x14ac:dyDescent="0.25">
      <c r="B22" s="263"/>
      <c r="C22" s="263"/>
      <c r="D22" s="35"/>
      <c r="E22" s="119"/>
      <c r="F22" s="120"/>
      <c r="G22" s="4"/>
    </row>
    <row r="23" spans="2:7" x14ac:dyDescent="0.25">
      <c r="F23" s="4">
        <f>SUM(F13:F22)</f>
        <v>0</v>
      </c>
      <c r="G23" s="4">
        <f>-F23</f>
        <v>0</v>
      </c>
    </row>
    <row r="24" spans="2:7" x14ac:dyDescent="0.25">
      <c r="F24" s="4"/>
      <c r="G24" s="4"/>
    </row>
    <row r="25" spans="2:7" ht="30" x14ac:dyDescent="0.25">
      <c r="B25" s="262" t="s">
        <v>111</v>
      </c>
      <c r="C25" s="262"/>
      <c r="D25" s="2"/>
      <c r="E25" s="15" t="s">
        <v>19</v>
      </c>
      <c r="F25" s="42" t="s">
        <v>108</v>
      </c>
      <c r="G25" s="4"/>
    </row>
    <row r="26" spans="2:7" x14ac:dyDescent="0.25">
      <c r="B26" s="263" t="s">
        <v>109</v>
      </c>
      <c r="C26" s="263"/>
      <c r="D26" s="35"/>
      <c r="E26" s="115"/>
      <c r="F26" s="116"/>
      <c r="G26" s="4"/>
    </row>
    <row r="27" spans="2:7" x14ac:dyDescent="0.25">
      <c r="B27" s="263"/>
      <c r="C27" s="263"/>
      <c r="D27" s="35"/>
      <c r="E27" s="117"/>
      <c r="F27" s="118"/>
      <c r="G27" s="4"/>
    </row>
    <row r="28" spans="2:7" x14ac:dyDescent="0.25">
      <c r="B28" s="263"/>
      <c r="C28" s="263"/>
      <c r="D28" s="35"/>
      <c r="E28" s="117"/>
      <c r="F28" s="118"/>
      <c r="G28" s="4"/>
    </row>
    <row r="29" spans="2:7" x14ac:dyDescent="0.25">
      <c r="B29" s="263"/>
      <c r="C29" s="263"/>
      <c r="D29" s="35"/>
      <c r="E29" s="117"/>
      <c r="F29" s="118"/>
      <c r="G29" s="4"/>
    </row>
    <row r="30" spans="2:7" x14ac:dyDescent="0.25">
      <c r="B30" s="263"/>
      <c r="C30" s="263"/>
      <c r="D30" s="35"/>
      <c r="E30" s="117"/>
      <c r="F30" s="118"/>
      <c r="G30" s="4"/>
    </row>
    <row r="31" spans="2:7" x14ac:dyDescent="0.25">
      <c r="B31" s="263"/>
      <c r="C31" s="263"/>
      <c r="D31" s="35"/>
      <c r="E31" s="117"/>
      <c r="F31" s="118"/>
      <c r="G31" s="4"/>
    </row>
    <row r="32" spans="2:7" x14ac:dyDescent="0.25">
      <c r="B32" s="263"/>
      <c r="C32" s="263"/>
      <c r="D32" s="35"/>
      <c r="E32" s="117"/>
      <c r="F32" s="118"/>
      <c r="G32" s="4"/>
    </row>
    <row r="33" spans="1:8" x14ac:dyDescent="0.25">
      <c r="B33" s="263"/>
      <c r="C33" s="263"/>
      <c r="D33" s="35"/>
      <c r="E33" s="119"/>
      <c r="F33" s="120"/>
      <c r="G33" s="4"/>
    </row>
    <row r="34" spans="1:8" x14ac:dyDescent="0.25">
      <c r="F34" s="4">
        <f>SUM(F26:F33)</f>
        <v>0</v>
      </c>
      <c r="G34" s="4">
        <f>+F34</f>
        <v>0</v>
      </c>
    </row>
    <row r="35" spans="1:8" x14ac:dyDescent="0.25">
      <c r="F35" s="4"/>
      <c r="G35" s="7"/>
    </row>
    <row r="36" spans="1:8" x14ac:dyDescent="0.25">
      <c r="F36" s="4"/>
      <c r="G36" s="4"/>
    </row>
    <row r="37" spans="1:8" ht="31.5" customHeight="1" thickBot="1" x14ac:dyDescent="0.3">
      <c r="B37" s="262" t="s">
        <v>112</v>
      </c>
      <c r="C37" s="262"/>
      <c r="D37" s="262"/>
      <c r="F37" s="4"/>
      <c r="G37" s="6">
        <f>+G10+G23+G34</f>
        <v>0</v>
      </c>
    </row>
    <row r="38" spans="1:8" ht="15.75" thickTop="1" x14ac:dyDescent="0.25">
      <c r="F38" s="4"/>
      <c r="G38" s="4"/>
    </row>
    <row r="39" spans="1:8" ht="32.25" customHeight="1" thickBot="1" x14ac:dyDescent="0.3">
      <c r="B39" s="262" t="s">
        <v>113</v>
      </c>
      <c r="C39" s="262"/>
      <c r="D39" s="262"/>
      <c r="F39" s="4"/>
      <c r="G39" s="6">
        <f>'4.1'!E68</f>
        <v>0</v>
      </c>
    </row>
    <row r="40" spans="1:8" ht="15.75" thickTop="1" x14ac:dyDescent="0.25">
      <c r="F40" s="4"/>
      <c r="G40" s="4"/>
    </row>
    <row r="41" spans="1:8" ht="33" customHeight="1" thickBot="1" x14ac:dyDescent="0.3">
      <c r="B41" s="262" t="s">
        <v>114</v>
      </c>
      <c r="C41" s="262"/>
      <c r="D41" s="262"/>
      <c r="E41" s="2"/>
      <c r="F41" s="5"/>
      <c r="G41" s="6">
        <f>+G37-G39</f>
        <v>0</v>
      </c>
    </row>
    <row r="42" spans="1:8" ht="15.75" thickTop="1" x14ac:dyDescent="0.25"/>
    <row r="45" spans="1:8" x14ac:dyDescent="0.25">
      <c r="A45" s="59"/>
      <c r="B45" s="26"/>
      <c r="C45" s="26"/>
      <c r="D45" s="26"/>
      <c r="E45" s="26"/>
      <c r="F45" s="26"/>
      <c r="G45" s="26"/>
      <c r="H45" s="26"/>
    </row>
    <row r="46" spans="1:8" x14ac:dyDescent="0.25">
      <c r="A46" s="59"/>
      <c r="B46" s="59"/>
      <c r="C46" s="26"/>
      <c r="D46" s="26"/>
      <c r="E46" s="26"/>
      <c r="F46" s="59"/>
      <c r="G46" s="26"/>
      <c r="H46" s="26"/>
    </row>
  </sheetData>
  <sheetProtection algorithmName="SHA-512" hashValue="gh5Pz8aKNLlVjMgxzDIF/Rne1UkHqXwh8DmosfqbzPxMqz+3heS6FG4eiTBmuS2JdpJqE5/Ypbx4ukoSLeXiOA==" saltValue="zs62useNgRib6AtxaVLGJw==" spinCount="100000" sheet="1" objects="1" scenarios="1" formatColumns="0" formatRows="0" selectLockedCells="1"/>
  <mergeCells count="9">
    <mergeCell ref="A4:G4"/>
    <mergeCell ref="B39:D39"/>
    <mergeCell ref="B41:D41"/>
    <mergeCell ref="B10:E10"/>
    <mergeCell ref="B12:C12"/>
    <mergeCell ref="B13:C22"/>
    <mergeCell ref="B25:C25"/>
    <mergeCell ref="B26:C33"/>
    <mergeCell ref="B37:D37"/>
  </mergeCells>
  <pageMargins left="0.7" right="0.7" top="0.75" bottom="0.75" header="0.3" footer="0.3"/>
  <pageSetup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58"/>
  <sheetViews>
    <sheetView workbookViewId="0">
      <selection activeCell="A2" sqref="A2"/>
    </sheetView>
  </sheetViews>
  <sheetFormatPr defaultColWidth="9.140625" defaultRowHeight="15" x14ac:dyDescent="0.25"/>
  <cols>
    <col min="2" max="2" width="7.42578125" customWidth="1"/>
    <col min="3" max="3" width="15.42578125" customWidth="1"/>
    <col min="4" max="4" width="20.5703125" customWidth="1"/>
    <col min="5" max="5" width="4.85546875" customWidth="1"/>
    <col min="7" max="7" width="9.140625" customWidth="1"/>
    <col min="8" max="8" width="19.140625" bestFit="1" customWidth="1"/>
  </cols>
  <sheetData>
    <row r="2" spans="1:25" ht="23.25" x14ac:dyDescent="0.35">
      <c r="A2" s="21" t="s">
        <v>200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3.25" x14ac:dyDescent="0.35">
      <c r="A3" s="17" t="s">
        <v>20</v>
      </c>
      <c r="B3" s="17"/>
      <c r="C3" s="23">
        <f>+'4.2'!B3</f>
        <v>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3.25" x14ac:dyDescent="0.35">
      <c r="A4" s="34" t="s">
        <v>76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23.25" x14ac:dyDescent="0.35">
      <c r="A5" s="19" t="s">
        <v>22</v>
      </c>
      <c r="B5" s="8"/>
      <c r="C5" s="16"/>
      <c r="D5" s="8">
        <f>+'4.2'!C5</f>
        <v>2020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3.25" x14ac:dyDescent="0.35">
      <c r="A6" s="34" t="s">
        <v>77</v>
      </c>
      <c r="B6" s="34"/>
      <c r="C6" s="34"/>
      <c r="D6" s="34">
        <f>+D5</f>
        <v>2020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8" spans="1:25" ht="5.25" customHeight="1" x14ac:dyDescent="0.25">
      <c r="H8" s="268" t="s">
        <v>78</v>
      </c>
    </row>
    <row r="9" spans="1:25" ht="93" customHeight="1" x14ac:dyDescent="0.25">
      <c r="H9" s="269"/>
    </row>
    <row r="10" spans="1:25" ht="21" x14ac:dyDescent="0.35">
      <c r="B10" s="9" t="s">
        <v>79</v>
      </c>
      <c r="C10" s="9"/>
    </row>
    <row r="12" spans="1:25" ht="18.75" x14ac:dyDescent="0.3">
      <c r="B12" s="10" t="s">
        <v>41</v>
      </c>
      <c r="C12" s="10"/>
      <c r="D12" s="10"/>
      <c r="E12" s="10"/>
      <c r="F12" s="10"/>
      <c r="G12" s="10"/>
      <c r="H12" s="11">
        <f>(+'4.1'!I37)+(+'4.1'!I68)</f>
        <v>0</v>
      </c>
      <c r="I12" s="10"/>
    </row>
    <row r="13" spans="1:25" ht="18.75" x14ac:dyDescent="0.3">
      <c r="B13" s="10" t="s">
        <v>80</v>
      </c>
      <c r="C13" s="10"/>
      <c r="D13" s="10"/>
      <c r="E13" s="10"/>
      <c r="F13" s="10"/>
      <c r="G13" s="10"/>
      <c r="H13" s="11">
        <f>(+'4.1'!J37)+(+'4.1'!J68)</f>
        <v>0</v>
      </c>
      <c r="I13" s="10"/>
    </row>
    <row r="14" spans="1:25" ht="18.75" x14ac:dyDescent="0.3">
      <c r="B14" s="10" t="s">
        <v>81</v>
      </c>
      <c r="C14" s="10"/>
      <c r="D14" s="10"/>
      <c r="E14" s="10"/>
      <c r="F14" s="10"/>
      <c r="G14" s="10"/>
      <c r="H14" s="11">
        <f>(+'4.1'!K37)+(+'4.1'!K68)+(+'3.0'!H9)</f>
        <v>0</v>
      </c>
      <c r="I14" s="10"/>
    </row>
    <row r="15" spans="1:25" ht="18.75" x14ac:dyDescent="0.3">
      <c r="B15" s="266" t="str">
        <f>'3.0'!I7</f>
        <v>Other Investment Income / Autres Revenus de placements</v>
      </c>
      <c r="C15" s="266"/>
      <c r="D15" s="266"/>
      <c r="E15" s="266"/>
      <c r="F15" s="266"/>
      <c r="G15" s="10"/>
      <c r="H15" s="267">
        <f>(+'3.0'!I9)</f>
        <v>0</v>
      </c>
      <c r="I15" s="10"/>
    </row>
    <row r="16" spans="1:25" ht="18.75" x14ac:dyDescent="0.3">
      <c r="B16" s="266"/>
      <c r="C16" s="266"/>
      <c r="D16" s="266"/>
      <c r="E16" s="266"/>
      <c r="F16" s="266"/>
      <c r="G16" s="10"/>
      <c r="H16" s="267"/>
      <c r="I16" s="10"/>
    </row>
    <row r="17" spans="2:10" ht="18.75" x14ac:dyDescent="0.3">
      <c r="B17" s="10" t="s">
        <v>43</v>
      </c>
      <c r="C17" s="10"/>
      <c r="D17" s="10"/>
      <c r="E17" s="10"/>
      <c r="F17" s="10"/>
      <c r="G17" s="10"/>
      <c r="H17" s="11">
        <f>(+'4.1'!L37)+(+'4.1'!L68)+(+'3.0'!J9)+(+'2.0'!H9)</f>
        <v>0</v>
      </c>
      <c r="I17" s="10"/>
    </row>
    <row r="18" spans="2:10" ht="18.75" x14ac:dyDescent="0.3">
      <c r="B18" s="10"/>
      <c r="C18" s="10"/>
      <c r="D18" s="10"/>
      <c r="E18" s="10"/>
      <c r="F18" s="10"/>
      <c r="G18" s="10"/>
      <c r="H18" s="12"/>
      <c r="I18" s="10"/>
    </row>
    <row r="19" spans="2:10" ht="18.75" x14ac:dyDescent="0.3">
      <c r="B19" s="10"/>
      <c r="C19" s="10"/>
      <c r="D19" s="10"/>
      <c r="E19" s="10"/>
      <c r="F19" s="10"/>
      <c r="G19" s="10"/>
      <c r="H19" s="10"/>
      <c r="I19" s="10"/>
    </row>
    <row r="20" spans="2:10" ht="18.75" x14ac:dyDescent="0.3">
      <c r="B20" s="10" t="s">
        <v>82</v>
      </c>
      <c r="C20" s="10"/>
      <c r="D20" s="10"/>
      <c r="E20" s="10"/>
      <c r="F20" s="10"/>
      <c r="G20" s="10"/>
      <c r="H20" s="13">
        <f>SUM(H12:H17)</f>
        <v>0</v>
      </c>
      <c r="I20" s="10"/>
    </row>
    <row r="21" spans="2:10" ht="18.75" x14ac:dyDescent="0.3">
      <c r="B21" s="10"/>
      <c r="C21" s="10"/>
      <c r="D21" s="10"/>
      <c r="E21" s="10"/>
      <c r="F21" s="10"/>
      <c r="G21" s="10"/>
      <c r="H21" s="10"/>
      <c r="I21" s="10"/>
    </row>
    <row r="22" spans="2:10" ht="18.75" x14ac:dyDescent="0.3">
      <c r="B22" s="10"/>
      <c r="C22" s="10"/>
      <c r="D22" s="10"/>
      <c r="E22" s="10"/>
      <c r="F22" s="10"/>
      <c r="G22" s="10"/>
      <c r="H22" s="10"/>
      <c r="I22" s="10"/>
    </row>
    <row r="24" spans="2:10" ht="21" x14ac:dyDescent="0.35">
      <c r="B24" s="9" t="s">
        <v>83</v>
      </c>
      <c r="C24" s="9"/>
    </row>
    <row r="26" spans="2:10" ht="18.75" x14ac:dyDescent="0.3">
      <c r="B26" s="10" t="s">
        <v>84</v>
      </c>
      <c r="C26" s="10"/>
      <c r="D26" s="10"/>
      <c r="E26" s="10"/>
      <c r="F26" s="10"/>
      <c r="G26" s="10"/>
      <c r="H26" s="11">
        <f>(+'4.1'!O37)+(+'4.1'!O68)+(+'2.0'!K9)</f>
        <v>0</v>
      </c>
      <c r="I26" s="10"/>
      <c r="J26" s="10"/>
    </row>
    <row r="27" spans="2:10" ht="18.75" x14ac:dyDescent="0.3">
      <c r="B27" s="10" t="s">
        <v>85</v>
      </c>
      <c r="C27" s="10"/>
      <c r="D27" s="10"/>
      <c r="E27" s="10"/>
      <c r="F27" s="10"/>
      <c r="G27" s="10"/>
      <c r="H27" s="11">
        <f>(+'4.1'!P37)+(+'4.1'!P68)+(+'2.0'!L9)</f>
        <v>0</v>
      </c>
      <c r="I27" s="10"/>
      <c r="J27" s="10"/>
    </row>
    <row r="28" spans="2:10" ht="18.75" x14ac:dyDescent="0.3">
      <c r="B28" s="10" t="s">
        <v>117</v>
      </c>
      <c r="C28" s="10"/>
      <c r="D28" s="10"/>
      <c r="E28" s="10"/>
      <c r="F28" s="10"/>
      <c r="G28" s="10"/>
      <c r="H28" s="11">
        <f>(+'4.1'!Q37)+(+'4.1'!Q68)+(+'2.0'!M9)</f>
        <v>0</v>
      </c>
      <c r="I28" s="10"/>
      <c r="J28" s="10"/>
    </row>
    <row r="29" spans="2:10" ht="16.5" customHeight="1" x14ac:dyDescent="0.3">
      <c r="B29" s="270" t="s">
        <v>118</v>
      </c>
      <c r="C29" s="270"/>
      <c r="D29" s="270"/>
      <c r="E29" s="270"/>
      <c r="F29" s="270"/>
      <c r="G29" s="270"/>
      <c r="H29" s="267">
        <f>('4.1'!R37)+(+'4.1'!R68)+(+'2.0'!N9)</f>
        <v>0</v>
      </c>
      <c r="I29" s="10"/>
      <c r="J29" s="10"/>
    </row>
    <row r="30" spans="2:10" ht="21.75" customHeight="1" x14ac:dyDescent="0.3">
      <c r="B30" s="270"/>
      <c r="C30" s="270"/>
      <c r="D30" s="270"/>
      <c r="E30" s="270"/>
      <c r="F30" s="270"/>
      <c r="G30" s="270"/>
      <c r="H30" s="267"/>
      <c r="I30" s="10"/>
      <c r="J30" s="10"/>
    </row>
    <row r="31" spans="2:10" ht="18.75" x14ac:dyDescent="0.3">
      <c r="B31" s="10" t="s">
        <v>48</v>
      </c>
      <c r="C31" s="10"/>
      <c r="D31" s="10"/>
      <c r="E31" s="10"/>
      <c r="F31" s="10"/>
      <c r="G31" s="10"/>
      <c r="H31" s="11">
        <f>(+'4.1'!S37)+(+'4.1'!S68)+(+'2.0'!O9)</f>
        <v>0</v>
      </c>
      <c r="I31" s="10"/>
      <c r="J31" s="10"/>
    </row>
    <row r="32" spans="2:10" ht="18.75" x14ac:dyDescent="0.3">
      <c r="B32" s="10" t="s">
        <v>86</v>
      </c>
      <c r="C32" s="10"/>
      <c r="D32" s="10"/>
      <c r="E32" s="10"/>
      <c r="F32" s="10"/>
      <c r="G32" s="10"/>
      <c r="H32" s="11">
        <f>(+'4.1'!T37)+(+'4.1'!T68)+(+'2.0'!P9)</f>
        <v>0</v>
      </c>
      <c r="I32" s="10"/>
      <c r="J32" s="10"/>
    </row>
    <row r="33" spans="2:10" ht="18.75" x14ac:dyDescent="0.3">
      <c r="B33" s="10" t="s">
        <v>87</v>
      </c>
      <c r="C33" s="10"/>
      <c r="D33" s="10"/>
      <c r="E33" s="10"/>
      <c r="F33" s="10"/>
      <c r="G33" s="10"/>
      <c r="H33" s="11">
        <f>(+'4.1'!U37)+(+'4.1'!U68)+(+'2.0'!Q9)</f>
        <v>0</v>
      </c>
      <c r="I33" s="10"/>
      <c r="J33" s="10"/>
    </row>
    <row r="34" spans="2:10" ht="18.75" x14ac:dyDescent="0.3">
      <c r="B34" s="10" t="s">
        <v>88</v>
      </c>
      <c r="C34" s="10"/>
      <c r="D34" s="10"/>
      <c r="E34" s="10"/>
      <c r="F34" s="10"/>
      <c r="G34" s="10"/>
      <c r="H34" s="11">
        <f>(+'4.1'!V37)+(+'4.1'!V68)+(+'2.0'!R9)</f>
        <v>0</v>
      </c>
      <c r="I34" s="10"/>
      <c r="J34" s="10"/>
    </row>
    <row r="35" spans="2:10" ht="18.75" x14ac:dyDescent="0.3">
      <c r="B35" s="10" t="s">
        <v>89</v>
      </c>
      <c r="C35" s="10"/>
      <c r="D35" s="10"/>
      <c r="E35" s="10"/>
      <c r="F35" s="10"/>
      <c r="G35" s="10"/>
      <c r="H35" s="11">
        <f>(+'4.1'!W37)+(+'4.1'!W68)+(+'2.0'!S9)</f>
        <v>0</v>
      </c>
      <c r="I35" s="10"/>
      <c r="J35" s="10"/>
    </row>
    <row r="36" spans="2:10" ht="18.75" x14ac:dyDescent="0.3">
      <c r="B36" s="10" t="s">
        <v>90</v>
      </c>
      <c r="C36" s="10"/>
      <c r="D36" s="10"/>
      <c r="E36" s="10"/>
      <c r="F36" s="10"/>
      <c r="G36" s="10"/>
      <c r="H36" s="11">
        <f>(+'4.1'!X37)+(+'4.1'!X68)+(+'2.0'!T9)</f>
        <v>0</v>
      </c>
      <c r="I36" s="10"/>
      <c r="J36" s="10"/>
    </row>
    <row r="37" spans="2:10" ht="18.75" x14ac:dyDescent="0.3">
      <c r="B37" s="10" t="s">
        <v>54</v>
      </c>
      <c r="C37" s="10"/>
      <c r="D37" s="10"/>
      <c r="E37" s="10"/>
      <c r="F37" s="10"/>
      <c r="G37" s="10"/>
      <c r="H37" s="11">
        <f>(+'4.1'!Y37)+(+'4.1'!Y68)+(+'2.0'!U9)</f>
        <v>0</v>
      </c>
      <c r="I37" s="10"/>
      <c r="J37" s="10"/>
    </row>
    <row r="38" spans="2:10" ht="18.75" x14ac:dyDescent="0.3">
      <c r="B38" s="10" t="s">
        <v>91</v>
      </c>
      <c r="C38" s="10"/>
      <c r="D38" s="10"/>
      <c r="E38" s="10"/>
      <c r="F38" s="10"/>
      <c r="G38" s="10"/>
      <c r="H38" s="11">
        <f>(+'4.1'!Z37)+(+'4.1'!Z68)+(+'2.0'!V9)</f>
        <v>0</v>
      </c>
      <c r="I38" s="10"/>
      <c r="J38" s="10"/>
    </row>
    <row r="39" spans="2:10" ht="18.75" x14ac:dyDescent="0.3">
      <c r="B39" s="10" t="s">
        <v>56</v>
      </c>
      <c r="C39" s="10"/>
      <c r="D39" s="10"/>
      <c r="E39" s="10"/>
      <c r="F39" s="10"/>
      <c r="G39" s="10"/>
      <c r="H39" s="11">
        <f>(+'4.1'!AA37)+(+'4.1'!AA68)+(+'2.0'!W9)</f>
        <v>0</v>
      </c>
      <c r="I39" s="10"/>
      <c r="J39" s="10"/>
    </row>
    <row r="40" spans="2:10" ht="18.75" x14ac:dyDescent="0.3">
      <c r="B40" s="10" t="s">
        <v>92</v>
      </c>
      <c r="C40" s="10"/>
      <c r="D40" s="10"/>
      <c r="E40" s="10"/>
      <c r="F40" s="10"/>
      <c r="G40" s="10"/>
      <c r="H40" s="11">
        <f>(+'4.1'!AB37)+(+'4.1'!AB68)+(+'2.0'!X9)</f>
        <v>0</v>
      </c>
      <c r="I40" s="10"/>
      <c r="J40" s="10"/>
    </row>
    <row r="41" spans="2:10" ht="18.75" x14ac:dyDescent="0.3">
      <c r="B41" s="10" t="s">
        <v>93</v>
      </c>
      <c r="C41" s="10"/>
      <c r="D41" s="10"/>
      <c r="E41" s="10"/>
      <c r="F41" s="10"/>
      <c r="G41" s="10"/>
      <c r="H41" s="11">
        <f>(+'4.1'!AC37)+(+'4.1'!AC68)+(+'2.0'!Y9)</f>
        <v>0</v>
      </c>
      <c r="I41" s="10"/>
      <c r="J41" s="10"/>
    </row>
    <row r="42" spans="2:10" ht="18.75" x14ac:dyDescent="0.3">
      <c r="B42" s="10" t="s">
        <v>94</v>
      </c>
      <c r="C42" s="10"/>
      <c r="D42" s="10"/>
      <c r="E42" s="10"/>
      <c r="F42" s="10"/>
      <c r="G42" s="10"/>
      <c r="H42" s="11">
        <f>(+'4.1'!AD37)+(+'4.1'!AD68)+(+'2.0'!Z9)</f>
        <v>0</v>
      </c>
      <c r="I42" s="10"/>
      <c r="J42" s="10"/>
    </row>
    <row r="43" spans="2:10" ht="18.75" x14ac:dyDescent="0.3">
      <c r="B43" s="10" t="s">
        <v>59</v>
      </c>
      <c r="C43" s="10"/>
      <c r="D43" s="10"/>
      <c r="E43" s="10"/>
      <c r="F43" s="10"/>
      <c r="G43" s="10"/>
      <c r="H43" s="11">
        <f>(+'4.1'!AE37)+(+'4.1'!AE68)+(+'2.0'!AA9)</f>
        <v>0</v>
      </c>
      <c r="I43" s="10"/>
      <c r="J43" s="10"/>
    </row>
    <row r="44" spans="2:10" ht="18.75" x14ac:dyDescent="0.3">
      <c r="B44" s="10" t="s">
        <v>119</v>
      </c>
      <c r="C44" s="10"/>
      <c r="D44" s="10"/>
      <c r="E44" s="10"/>
      <c r="F44" s="10"/>
      <c r="G44" s="10"/>
      <c r="H44" s="11">
        <f>('4.1'!AF37)+('4.1'!AF68)+(+'2.0'!AB9)</f>
        <v>0</v>
      </c>
      <c r="I44" s="10"/>
      <c r="J44" s="10"/>
    </row>
    <row r="45" spans="2:10" ht="18.75" x14ac:dyDescent="0.3">
      <c r="B45" s="10" t="s">
        <v>124</v>
      </c>
      <c r="C45" s="10"/>
      <c r="D45" s="10"/>
      <c r="E45" s="10"/>
      <c r="F45" s="10"/>
      <c r="G45" s="10"/>
      <c r="H45" s="11">
        <f>('4.1'!AG37)+(+'4.1'!AG68)+(+'2.0'!AC9)</f>
        <v>0</v>
      </c>
      <c r="I45" s="10"/>
      <c r="J45" s="10"/>
    </row>
    <row r="46" spans="2:10" ht="18.75" x14ac:dyDescent="0.3">
      <c r="B46" s="266" t="str">
        <f>'3.0'!O7</f>
        <v>Investment and Interest Expenses / Frais de placements et d'intérêts</v>
      </c>
      <c r="C46" s="266"/>
      <c r="D46" s="266"/>
      <c r="E46" s="266"/>
      <c r="F46" s="266"/>
      <c r="G46" s="266"/>
      <c r="H46" s="267">
        <f>'3.0'!O9</f>
        <v>0</v>
      </c>
      <c r="I46" s="10"/>
      <c r="J46" s="10"/>
    </row>
    <row r="47" spans="2:10" ht="18.75" x14ac:dyDescent="0.3">
      <c r="B47" s="266"/>
      <c r="C47" s="266"/>
      <c r="D47" s="266"/>
      <c r="E47" s="266"/>
      <c r="F47" s="266"/>
      <c r="G47" s="266"/>
      <c r="H47" s="267"/>
      <c r="I47" s="10"/>
      <c r="J47" s="10"/>
    </row>
    <row r="48" spans="2:10" ht="18.75" x14ac:dyDescent="0.3">
      <c r="B48" s="10" t="s">
        <v>43</v>
      </c>
      <c r="C48" s="10"/>
      <c r="D48" s="10"/>
      <c r="E48" s="10"/>
      <c r="F48" s="10"/>
      <c r="G48" s="10"/>
      <c r="H48" s="11">
        <f>(+'4.1'!AK37)+(+'4.1'!AK68)+('3.0'!P9)+(+'2.0'!AD9)</f>
        <v>0</v>
      </c>
      <c r="I48" s="10"/>
      <c r="J48" s="10"/>
    </row>
    <row r="49" spans="1:10" ht="18.75" x14ac:dyDescent="0.3">
      <c r="B49" s="10"/>
      <c r="C49" s="10"/>
      <c r="D49" s="10"/>
      <c r="E49" s="10"/>
      <c r="F49" s="10"/>
      <c r="G49" s="10"/>
      <c r="H49" s="12"/>
      <c r="I49" s="10"/>
      <c r="J49" s="10"/>
    </row>
    <row r="50" spans="1:10" ht="18.75" x14ac:dyDescent="0.3"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8.75" x14ac:dyDescent="0.3">
      <c r="B51" s="10" t="s">
        <v>95</v>
      </c>
      <c r="C51" s="10"/>
      <c r="D51" s="10"/>
      <c r="E51" s="10"/>
      <c r="F51" s="10"/>
      <c r="G51" s="10"/>
      <c r="H51" s="13">
        <f>SUM(H26:H48)</f>
        <v>0</v>
      </c>
      <c r="I51" s="10"/>
      <c r="J51" s="10"/>
    </row>
    <row r="52" spans="1:10" ht="18.75" x14ac:dyDescent="0.3"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21.75" thickBot="1" x14ac:dyDescent="0.4">
      <c r="B53" s="9" t="s">
        <v>96</v>
      </c>
      <c r="C53" s="9"/>
      <c r="H53" s="18">
        <f>+H20-H51</f>
        <v>0</v>
      </c>
    </row>
    <row r="54" spans="1:10" ht="15.75" thickTop="1" x14ac:dyDescent="0.25"/>
    <row r="57" spans="1:10" ht="15.75" thickBot="1" x14ac:dyDescent="0.3">
      <c r="A57" s="2" t="s">
        <v>23</v>
      </c>
      <c r="C57" s="22"/>
      <c r="D57" s="22"/>
      <c r="F57" s="22"/>
      <c r="G57" s="22"/>
      <c r="H57" s="22"/>
    </row>
    <row r="58" spans="1:10" x14ac:dyDescent="0.25">
      <c r="A58" s="2" t="s">
        <v>97</v>
      </c>
      <c r="C58" s="2" t="s">
        <v>98</v>
      </c>
      <c r="F58" s="2" t="s">
        <v>99</v>
      </c>
    </row>
  </sheetData>
  <sheetProtection algorithmName="SHA-512" hashValue="J5Rd9TwtaesKfIG7CPJuwinGx4OcD3Sppj7oTPJUBJqTx220gATfA0NemtYFQNRCbpuhelpcAAK6wJQrAOFiiA==" saltValue="ISqfdO7xmUBOD/dpym3aLQ==" spinCount="100000" sheet="1" objects="1" scenarios="1" formatColumns="0" formatRows="0" selectLockedCells="1"/>
  <mergeCells count="7">
    <mergeCell ref="B46:G47"/>
    <mergeCell ref="H46:H47"/>
    <mergeCell ref="H8:H9"/>
    <mergeCell ref="B29:G30"/>
    <mergeCell ref="H29:H30"/>
    <mergeCell ref="B15:F16"/>
    <mergeCell ref="H15:H16"/>
  </mergeCells>
  <pageMargins left="0.70866141732283505" right="0.70866141732283505" top="0.74803149606299202" bottom="0.74803149606299202" header="0.31496062992126" footer="0.31496062992126"/>
  <pageSetup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1"/>
  <sheetViews>
    <sheetView topLeftCell="A4" zoomScale="85" zoomScaleNormal="85" workbookViewId="0">
      <selection activeCell="B10" sqref="B10"/>
    </sheetView>
  </sheetViews>
  <sheetFormatPr defaultColWidth="9.140625" defaultRowHeight="15" x14ac:dyDescent="0.25"/>
  <cols>
    <col min="1" max="1" width="6.28515625" customWidth="1"/>
    <col min="2" max="2" width="14.28515625" customWidth="1"/>
    <col min="3" max="3" width="13.7109375" customWidth="1"/>
    <col min="4" max="4" width="34.7109375" customWidth="1"/>
    <col min="5" max="6" width="12.7109375" bestFit="1" customWidth="1"/>
    <col min="7" max="7" width="16.28515625" bestFit="1" customWidth="1"/>
    <col min="8" max="8" width="14.7109375" customWidth="1"/>
    <col min="9" max="9" width="12.7109375" bestFit="1" customWidth="1"/>
    <col min="10" max="10" width="11.28515625" customWidth="1"/>
    <col min="13" max="13" width="18.7109375" customWidth="1"/>
    <col min="14" max="14" width="14.28515625" customWidth="1"/>
    <col min="16" max="16" width="13.85546875" customWidth="1"/>
    <col min="17" max="17" width="13.42578125" customWidth="1"/>
    <col min="18" max="18" width="14.140625" customWidth="1"/>
    <col min="19" max="19" width="11" customWidth="1"/>
    <col min="21" max="21" width="10.5703125" customWidth="1"/>
    <col min="23" max="23" width="11.140625" customWidth="1"/>
    <col min="24" max="24" width="10" customWidth="1"/>
    <col min="25" max="25" width="11.5703125" customWidth="1"/>
    <col min="26" max="26" width="11.42578125" customWidth="1"/>
    <col min="27" max="27" width="11.140625" customWidth="1"/>
    <col min="28" max="28" width="11.42578125" customWidth="1"/>
    <col min="29" max="29" width="15.5703125" customWidth="1"/>
    <col min="30" max="30" width="11.42578125" customWidth="1"/>
    <col min="31" max="34" width="14.140625" customWidth="1"/>
    <col min="35" max="36" width="14.85546875" customWidth="1"/>
    <col min="38" max="38" width="25.42578125" customWidth="1"/>
  </cols>
  <sheetData>
    <row r="1" spans="1:43" ht="15.75" thickBot="1" x14ac:dyDescent="0.3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</row>
    <row r="2" spans="1:43" ht="23.25" x14ac:dyDescent="0.35">
      <c r="A2" s="240" t="s">
        <v>200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2"/>
      <c r="AM2" s="138"/>
      <c r="AN2" s="138"/>
    </row>
    <row r="3" spans="1:43" ht="23.25" x14ac:dyDescent="0.35">
      <c r="A3" s="154" t="s">
        <v>20</v>
      </c>
      <c r="B3" s="155"/>
      <c r="C3" s="141">
        <f>+'4.1'!C3</f>
        <v>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6"/>
      <c r="AM3" s="138"/>
      <c r="AN3" s="138"/>
    </row>
    <row r="4" spans="1:43" ht="23.25" x14ac:dyDescent="0.35">
      <c r="A4" s="243" t="s">
        <v>115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5"/>
      <c r="AM4" s="138"/>
      <c r="AN4" s="138"/>
    </row>
    <row r="5" spans="1:43" ht="23.25" x14ac:dyDescent="0.35">
      <c r="A5" s="183" t="s">
        <v>63</v>
      </c>
      <c r="B5" s="184"/>
      <c r="C5" s="184"/>
      <c r="D5" s="184">
        <f>+'4.1'!D5</f>
        <v>2020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5"/>
      <c r="AM5" s="138"/>
      <c r="AN5" s="138"/>
    </row>
    <row r="6" spans="1:43" ht="23.25" x14ac:dyDescent="0.35">
      <c r="A6" s="183" t="s">
        <v>64</v>
      </c>
      <c r="B6" s="157"/>
      <c r="C6" s="157"/>
      <c r="D6" s="184">
        <f>+D5</f>
        <v>2020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8"/>
      <c r="AM6" s="138"/>
      <c r="AN6" s="138"/>
    </row>
    <row r="7" spans="1:43" x14ac:dyDescent="0.25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227" t="s">
        <v>170</v>
      </c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46"/>
      <c r="AM7" s="138"/>
      <c r="AN7" s="138"/>
    </row>
    <row r="8" spans="1:43" ht="90" x14ac:dyDescent="0.25">
      <c r="A8" s="161"/>
      <c r="B8" s="144" t="s">
        <v>17</v>
      </c>
      <c r="C8" s="144" t="s">
        <v>38</v>
      </c>
      <c r="D8" s="144" t="s">
        <v>18</v>
      </c>
      <c r="E8" s="144" t="s">
        <v>39</v>
      </c>
      <c r="F8" s="144" t="s">
        <v>40</v>
      </c>
      <c r="G8" s="144" t="str">
        <f>'4.1'!G8</f>
        <v>Transfers from Other Bank Account / Transferts du Autre Compte Bancaire</v>
      </c>
      <c r="H8" s="144" t="str">
        <f>'4.1'!H8</f>
        <v xml:space="preserve">Transfers from Investments / Transferts des Investissements </v>
      </c>
      <c r="I8" s="144" t="s">
        <v>41</v>
      </c>
      <c r="J8" s="144" t="s">
        <v>75</v>
      </c>
      <c r="K8" s="144" t="s">
        <v>42</v>
      </c>
      <c r="L8" s="144" t="s">
        <v>43</v>
      </c>
      <c r="M8" s="144" t="s">
        <v>44</v>
      </c>
      <c r="N8" s="144" t="s">
        <v>45</v>
      </c>
      <c r="O8" s="144" t="s">
        <v>46</v>
      </c>
      <c r="P8" s="144" t="s">
        <v>47</v>
      </c>
      <c r="Q8" s="144" t="str">
        <f>'4.1'!Q8</f>
        <v>Conferences &amp; Training / Conférences &amp; Formation</v>
      </c>
      <c r="R8" s="144" t="str">
        <f>'4.1'!R8</f>
        <v>Conventions &amp; Collective Bargaining / Conventions &amp; Négociation Collective</v>
      </c>
      <c r="S8" s="144" t="s">
        <v>48</v>
      </c>
      <c r="T8" s="144" t="s">
        <v>49</v>
      </c>
      <c r="U8" s="144" t="s">
        <v>50</v>
      </c>
      <c r="V8" s="144" t="s">
        <v>51</v>
      </c>
      <c r="W8" s="144" t="s">
        <v>52</v>
      </c>
      <c r="X8" s="144" t="s">
        <v>53</v>
      </c>
      <c r="Y8" s="144" t="s">
        <v>54</v>
      </c>
      <c r="Z8" s="144" t="s">
        <v>55</v>
      </c>
      <c r="AA8" s="144" t="s">
        <v>56</v>
      </c>
      <c r="AB8" s="144" t="s">
        <v>36</v>
      </c>
      <c r="AC8" s="144" t="s">
        <v>57</v>
      </c>
      <c r="AD8" s="144" t="s">
        <v>58</v>
      </c>
      <c r="AE8" s="144" t="s">
        <v>59</v>
      </c>
      <c r="AF8" s="144" t="str">
        <f>'4.1'!AF8</f>
        <v xml:space="preserve">Honorariums / Honoraires </v>
      </c>
      <c r="AG8" s="144" t="str">
        <f>'4.1'!AG8</f>
        <v>Loss of Wages / Pertes de Salaires</v>
      </c>
      <c r="AH8" s="144" t="str">
        <f>'4.1'!AH8</f>
        <v>Petty Cash Transfers / Transferts Petite Caisse</v>
      </c>
      <c r="AI8" s="144" t="str">
        <f>'4.1'!AI8</f>
        <v>Investment Transfers / Transferts Investissements</v>
      </c>
      <c r="AJ8" s="144" t="str">
        <f>'4.1'!AJ8</f>
        <v>Other Bank Account Transfers / Transferts Autre Compte Bancaire</v>
      </c>
      <c r="AK8" s="144" t="s">
        <v>43</v>
      </c>
      <c r="AL8" s="162" t="s">
        <v>60</v>
      </c>
      <c r="AM8" s="138"/>
      <c r="AN8" s="138"/>
    </row>
    <row r="9" spans="1:43" x14ac:dyDescent="0.25">
      <c r="A9" s="163"/>
      <c r="B9" s="147">
        <v>43862</v>
      </c>
      <c r="C9" s="146"/>
      <c r="D9" s="146" t="s">
        <v>62</v>
      </c>
      <c r="E9" s="148">
        <f>+'4.1'!E37</f>
        <v>0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64"/>
      <c r="AM9" s="138"/>
      <c r="AN9" s="138"/>
    </row>
    <row r="10" spans="1:43" x14ac:dyDescent="0.25">
      <c r="A10" s="163">
        <v>1</v>
      </c>
      <c r="B10" s="112"/>
      <c r="C10" s="103"/>
      <c r="D10" s="103"/>
      <c r="E10" s="148">
        <f>+E9+F10-N10</f>
        <v>0</v>
      </c>
      <c r="F10" s="148">
        <f>SUM(I10:L10)</f>
        <v>0</v>
      </c>
      <c r="G10" s="148"/>
      <c r="H10" s="148"/>
      <c r="I10" s="105"/>
      <c r="J10" s="105"/>
      <c r="K10" s="105"/>
      <c r="L10" s="105"/>
      <c r="M10" s="105"/>
      <c r="N10" s="148">
        <f>SUM(O10:AK10)</f>
        <v>0</v>
      </c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29"/>
      <c r="AM10" s="138"/>
      <c r="AN10" s="138"/>
    </row>
    <row r="11" spans="1:43" x14ac:dyDescent="0.25">
      <c r="A11" s="163">
        <f>1+A10</f>
        <v>2</v>
      </c>
      <c r="B11" s="112"/>
      <c r="C11" s="103"/>
      <c r="D11" s="103"/>
      <c r="E11" s="148">
        <f t="shared" ref="E11:E21" si="0">+E10+F11-N11</f>
        <v>0</v>
      </c>
      <c r="F11" s="148">
        <f t="shared" ref="F11:F34" si="1">SUM(I11:L11)</f>
        <v>0</v>
      </c>
      <c r="G11" s="148"/>
      <c r="H11" s="148"/>
      <c r="I11" s="105"/>
      <c r="J11" s="105"/>
      <c r="K11" s="105"/>
      <c r="L11" s="105"/>
      <c r="M11" s="105"/>
      <c r="N11" s="148">
        <f t="shared" ref="N11:N34" si="2">SUM(O11:AK11)</f>
        <v>0</v>
      </c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29"/>
      <c r="AM11" s="138"/>
      <c r="AN11" s="138"/>
    </row>
    <row r="12" spans="1:43" x14ac:dyDescent="0.25">
      <c r="A12" s="163">
        <f t="shared" ref="A12:A33" si="3">1+A11</f>
        <v>3</v>
      </c>
      <c r="B12" s="112"/>
      <c r="C12" s="103"/>
      <c r="D12" s="103"/>
      <c r="E12" s="148">
        <f t="shared" si="0"/>
        <v>0</v>
      </c>
      <c r="F12" s="148">
        <f t="shared" si="1"/>
        <v>0</v>
      </c>
      <c r="G12" s="148"/>
      <c r="H12" s="148"/>
      <c r="I12" s="105"/>
      <c r="J12" s="105"/>
      <c r="K12" s="105"/>
      <c r="L12" s="105"/>
      <c r="M12" s="105"/>
      <c r="N12" s="148">
        <f t="shared" si="2"/>
        <v>0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29"/>
      <c r="AM12" s="138"/>
      <c r="AN12" s="138"/>
    </row>
    <row r="13" spans="1:43" x14ac:dyDescent="0.25">
      <c r="A13" s="163">
        <f t="shared" si="3"/>
        <v>4</v>
      </c>
      <c r="B13" s="112"/>
      <c r="C13" s="103"/>
      <c r="D13" s="103"/>
      <c r="E13" s="148">
        <f t="shared" si="0"/>
        <v>0</v>
      </c>
      <c r="F13" s="148">
        <f t="shared" si="1"/>
        <v>0</v>
      </c>
      <c r="G13" s="148"/>
      <c r="H13" s="148"/>
      <c r="I13" s="105"/>
      <c r="J13" s="105"/>
      <c r="K13" s="105"/>
      <c r="L13" s="105"/>
      <c r="M13" s="105"/>
      <c r="N13" s="148">
        <f t="shared" si="2"/>
        <v>0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29"/>
      <c r="AM13" s="138"/>
      <c r="AN13" s="138"/>
    </row>
    <row r="14" spans="1:43" x14ac:dyDescent="0.25">
      <c r="A14" s="163">
        <f t="shared" si="3"/>
        <v>5</v>
      </c>
      <c r="B14" s="112"/>
      <c r="C14" s="103"/>
      <c r="D14" s="103"/>
      <c r="E14" s="148">
        <f t="shared" si="0"/>
        <v>0</v>
      </c>
      <c r="F14" s="148">
        <f t="shared" si="1"/>
        <v>0</v>
      </c>
      <c r="G14" s="148"/>
      <c r="H14" s="148"/>
      <c r="I14" s="105"/>
      <c r="J14" s="105"/>
      <c r="K14" s="105"/>
      <c r="L14" s="105"/>
      <c r="M14" s="105"/>
      <c r="N14" s="148">
        <f t="shared" si="2"/>
        <v>0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29"/>
      <c r="AM14" s="138"/>
      <c r="AN14" s="138"/>
    </row>
    <row r="15" spans="1:43" x14ac:dyDescent="0.25">
      <c r="A15" s="163">
        <f t="shared" si="3"/>
        <v>6</v>
      </c>
      <c r="B15" s="112"/>
      <c r="C15" s="103"/>
      <c r="D15" s="103"/>
      <c r="E15" s="148">
        <f t="shared" si="0"/>
        <v>0</v>
      </c>
      <c r="F15" s="148">
        <f t="shared" si="1"/>
        <v>0</v>
      </c>
      <c r="G15" s="148"/>
      <c r="H15" s="148"/>
      <c r="I15" s="105"/>
      <c r="J15" s="105"/>
      <c r="K15" s="105"/>
      <c r="L15" s="105"/>
      <c r="M15" s="105"/>
      <c r="N15" s="148">
        <f t="shared" si="2"/>
        <v>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29"/>
      <c r="AM15" s="138"/>
      <c r="AN15" s="138"/>
    </row>
    <row r="16" spans="1:43" x14ac:dyDescent="0.25">
      <c r="A16" s="163">
        <f t="shared" si="3"/>
        <v>7</v>
      </c>
      <c r="B16" s="112"/>
      <c r="C16" s="103"/>
      <c r="D16" s="103"/>
      <c r="E16" s="148">
        <f t="shared" si="0"/>
        <v>0</v>
      </c>
      <c r="F16" s="148">
        <f t="shared" si="1"/>
        <v>0</v>
      </c>
      <c r="G16" s="148"/>
      <c r="H16" s="148"/>
      <c r="I16" s="105"/>
      <c r="J16" s="105"/>
      <c r="K16" s="105"/>
      <c r="L16" s="105"/>
      <c r="M16" s="105"/>
      <c r="N16" s="148">
        <f t="shared" si="2"/>
        <v>0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29"/>
      <c r="AM16" s="138"/>
      <c r="AN16" s="138"/>
    </row>
    <row r="17" spans="1:40" x14ac:dyDescent="0.25">
      <c r="A17" s="163">
        <f t="shared" si="3"/>
        <v>8</v>
      </c>
      <c r="B17" s="112"/>
      <c r="C17" s="103"/>
      <c r="D17" s="103"/>
      <c r="E17" s="148">
        <f t="shared" si="0"/>
        <v>0</v>
      </c>
      <c r="F17" s="148">
        <f t="shared" si="1"/>
        <v>0</v>
      </c>
      <c r="G17" s="148"/>
      <c r="H17" s="148"/>
      <c r="I17" s="105"/>
      <c r="J17" s="105"/>
      <c r="K17" s="105"/>
      <c r="L17" s="105"/>
      <c r="M17" s="105"/>
      <c r="N17" s="148">
        <f t="shared" si="2"/>
        <v>0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29"/>
      <c r="AM17" s="138"/>
      <c r="AN17" s="138"/>
    </row>
    <row r="18" spans="1:40" x14ac:dyDescent="0.25">
      <c r="A18" s="163">
        <f t="shared" si="3"/>
        <v>9</v>
      </c>
      <c r="B18" s="112"/>
      <c r="C18" s="103"/>
      <c r="D18" s="103"/>
      <c r="E18" s="148">
        <f t="shared" si="0"/>
        <v>0</v>
      </c>
      <c r="F18" s="148">
        <f t="shared" si="1"/>
        <v>0</v>
      </c>
      <c r="G18" s="148"/>
      <c r="H18" s="148"/>
      <c r="I18" s="105"/>
      <c r="J18" s="105"/>
      <c r="K18" s="105"/>
      <c r="L18" s="105"/>
      <c r="M18" s="105"/>
      <c r="N18" s="148">
        <f t="shared" si="2"/>
        <v>0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29"/>
      <c r="AM18" s="138"/>
      <c r="AN18" s="138"/>
    </row>
    <row r="19" spans="1:40" x14ac:dyDescent="0.25">
      <c r="A19" s="163">
        <f t="shared" si="3"/>
        <v>10</v>
      </c>
      <c r="B19" s="112"/>
      <c r="C19" s="103"/>
      <c r="D19" s="103"/>
      <c r="E19" s="148">
        <f t="shared" si="0"/>
        <v>0</v>
      </c>
      <c r="F19" s="148">
        <f t="shared" si="1"/>
        <v>0</v>
      </c>
      <c r="G19" s="148"/>
      <c r="H19" s="148"/>
      <c r="I19" s="105"/>
      <c r="J19" s="105"/>
      <c r="K19" s="105"/>
      <c r="L19" s="105"/>
      <c r="M19" s="105"/>
      <c r="N19" s="148">
        <f t="shared" si="2"/>
        <v>0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29"/>
      <c r="AM19" s="138"/>
      <c r="AN19" s="138"/>
    </row>
    <row r="20" spans="1:40" x14ac:dyDescent="0.25">
      <c r="A20" s="163">
        <f t="shared" si="3"/>
        <v>11</v>
      </c>
      <c r="B20" s="112"/>
      <c r="C20" s="103"/>
      <c r="D20" s="103"/>
      <c r="E20" s="148">
        <f t="shared" si="0"/>
        <v>0</v>
      </c>
      <c r="F20" s="148">
        <f t="shared" si="1"/>
        <v>0</v>
      </c>
      <c r="G20" s="148"/>
      <c r="H20" s="148"/>
      <c r="I20" s="105"/>
      <c r="J20" s="105"/>
      <c r="K20" s="105"/>
      <c r="L20" s="105"/>
      <c r="M20" s="105"/>
      <c r="N20" s="148">
        <f t="shared" si="2"/>
        <v>0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29"/>
      <c r="AM20" s="138"/>
      <c r="AN20" s="138"/>
    </row>
    <row r="21" spans="1:40" x14ac:dyDescent="0.25">
      <c r="A21" s="163">
        <f t="shared" si="3"/>
        <v>12</v>
      </c>
      <c r="B21" s="112"/>
      <c r="C21" s="103"/>
      <c r="D21" s="121"/>
      <c r="E21" s="148">
        <f t="shared" si="0"/>
        <v>0</v>
      </c>
      <c r="F21" s="148">
        <f t="shared" si="1"/>
        <v>0</v>
      </c>
      <c r="G21" s="148"/>
      <c r="H21" s="148"/>
      <c r="I21" s="105"/>
      <c r="J21" s="105"/>
      <c r="K21" s="105"/>
      <c r="L21" s="105"/>
      <c r="M21" s="105"/>
      <c r="N21" s="148">
        <f t="shared" si="2"/>
        <v>0</v>
      </c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29"/>
      <c r="AM21" s="138"/>
      <c r="AN21" s="138"/>
    </row>
    <row r="22" spans="1:40" x14ac:dyDescent="0.25">
      <c r="A22" s="163">
        <f>1+A21</f>
        <v>13</v>
      </c>
      <c r="B22" s="103"/>
      <c r="C22" s="103"/>
      <c r="D22" s="103"/>
      <c r="E22" s="148">
        <f>+E21+F22-N22</f>
        <v>0</v>
      </c>
      <c r="F22" s="148">
        <f t="shared" si="1"/>
        <v>0</v>
      </c>
      <c r="G22" s="148"/>
      <c r="H22" s="148"/>
      <c r="I22" s="105"/>
      <c r="J22" s="105"/>
      <c r="K22" s="105"/>
      <c r="L22" s="105"/>
      <c r="M22" s="105"/>
      <c r="N22" s="148">
        <f t="shared" si="2"/>
        <v>0</v>
      </c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29"/>
      <c r="AM22" s="138"/>
      <c r="AN22" s="138"/>
    </row>
    <row r="23" spans="1:40" x14ac:dyDescent="0.25">
      <c r="A23" s="163">
        <f t="shared" si="3"/>
        <v>14</v>
      </c>
      <c r="B23" s="112"/>
      <c r="C23" s="103"/>
      <c r="D23" s="103"/>
      <c r="E23" s="148">
        <f t="shared" ref="E23:E34" si="4">+E22+F23-N23</f>
        <v>0</v>
      </c>
      <c r="F23" s="148">
        <f t="shared" si="1"/>
        <v>0</v>
      </c>
      <c r="G23" s="148"/>
      <c r="H23" s="148"/>
      <c r="I23" s="105"/>
      <c r="J23" s="105"/>
      <c r="K23" s="105"/>
      <c r="L23" s="105"/>
      <c r="M23" s="105"/>
      <c r="N23" s="148">
        <f t="shared" si="2"/>
        <v>0</v>
      </c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29"/>
      <c r="AM23" s="138"/>
      <c r="AN23" s="138"/>
    </row>
    <row r="24" spans="1:40" x14ac:dyDescent="0.25">
      <c r="A24" s="163">
        <f t="shared" si="3"/>
        <v>15</v>
      </c>
      <c r="B24" s="112"/>
      <c r="C24" s="103"/>
      <c r="D24" s="103"/>
      <c r="E24" s="148">
        <f t="shared" si="4"/>
        <v>0</v>
      </c>
      <c r="F24" s="148">
        <f t="shared" si="1"/>
        <v>0</v>
      </c>
      <c r="G24" s="148"/>
      <c r="H24" s="148"/>
      <c r="I24" s="105"/>
      <c r="J24" s="105"/>
      <c r="K24" s="105"/>
      <c r="L24" s="105"/>
      <c r="M24" s="105"/>
      <c r="N24" s="148">
        <f t="shared" si="2"/>
        <v>0</v>
      </c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29"/>
      <c r="AM24" s="138"/>
      <c r="AN24" s="138"/>
    </row>
    <row r="25" spans="1:40" x14ac:dyDescent="0.25">
      <c r="A25" s="163">
        <f t="shared" si="3"/>
        <v>16</v>
      </c>
      <c r="B25" s="112"/>
      <c r="C25" s="103"/>
      <c r="D25" s="103"/>
      <c r="E25" s="148">
        <f t="shared" si="4"/>
        <v>0</v>
      </c>
      <c r="F25" s="148">
        <f t="shared" si="1"/>
        <v>0</v>
      </c>
      <c r="G25" s="148"/>
      <c r="H25" s="148"/>
      <c r="I25" s="105"/>
      <c r="J25" s="105"/>
      <c r="K25" s="105"/>
      <c r="L25" s="105"/>
      <c r="M25" s="105"/>
      <c r="N25" s="148">
        <f t="shared" si="2"/>
        <v>0</v>
      </c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29"/>
      <c r="AM25" s="138"/>
      <c r="AN25" s="138"/>
    </row>
    <row r="26" spans="1:40" x14ac:dyDescent="0.25">
      <c r="A26" s="163">
        <f t="shared" si="3"/>
        <v>17</v>
      </c>
      <c r="B26" s="112"/>
      <c r="C26" s="103"/>
      <c r="D26" s="103"/>
      <c r="E26" s="148">
        <f t="shared" ref="E26:E31" si="5">+E25+F26-N26</f>
        <v>0</v>
      </c>
      <c r="F26" s="148">
        <f t="shared" si="1"/>
        <v>0</v>
      </c>
      <c r="G26" s="148"/>
      <c r="H26" s="148"/>
      <c r="I26" s="105"/>
      <c r="J26" s="105"/>
      <c r="K26" s="105"/>
      <c r="L26" s="105"/>
      <c r="M26" s="105"/>
      <c r="N26" s="148">
        <f t="shared" si="2"/>
        <v>0</v>
      </c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29"/>
      <c r="AM26" s="138"/>
      <c r="AN26" s="138"/>
    </row>
    <row r="27" spans="1:40" x14ac:dyDescent="0.25">
      <c r="A27" s="163">
        <f t="shared" si="3"/>
        <v>18</v>
      </c>
      <c r="B27" s="112"/>
      <c r="C27" s="103"/>
      <c r="D27" s="103"/>
      <c r="E27" s="148">
        <f t="shared" si="5"/>
        <v>0</v>
      </c>
      <c r="F27" s="148">
        <f t="shared" si="1"/>
        <v>0</v>
      </c>
      <c r="G27" s="148"/>
      <c r="H27" s="148"/>
      <c r="I27" s="105"/>
      <c r="J27" s="105"/>
      <c r="K27" s="105"/>
      <c r="L27" s="105"/>
      <c r="M27" s="105"/>
      <c r="N27" s="148">
        <f t="shared" si="2"/>
        <v>0</v>
      </c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29"/>
      <c r="AM27" s="138"/>
      <c r="AN27" s="138"/>
    </row>
    <row r="28" spans="1:40" x14ac:dyDescent="0.25">
      <c r="A28" s="163">
        <f t="shared" si="3"/>
        <v>19</v>
      </c>
      <c r="B28" s="112"/>
      <c r="C28" s="103"/>
      <c r="D28" s="103"/>
      <c r="E28" s="148">
        <f t="shared" si="5"/>
        <v>0</v>
      </c>
      <c r="F28" s="148">
        <f t="shared" si="1"/>
        <v>0</v>
      </c>
      <c r="G28" s="148"/>
      <c r="H28" s="148"/>
      <c r="I28" s="105"/>
      <c r="J28" s="105"/>
      <c r="K28" s="105"/>
      <c r="L28" s="105"/>
      <c r="M28" s="105"/>
      <c r="N28" s="148">
        <f t="shared" si="2"/>
        <v>0</v>
      </c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29"/>
      <c r="AM28" s="138"/>
      <c r="AN28" s="138"/>
    </row>
    <row r="29" spans="1:40" x14ac:dyDescent="0.25">
      <c r="A29" s="163">
        <f t="shared" si="3"/>
        <v>20</v>
      </c>
      <c r="B29" s="112"/>
      <c r="C29" s="103"/>
      <c r="D29" s="103"/>
      <c r="E29" s="148">
        <f t="shared" si="5"/>
        <v>0</v>
      </c>
      <c r="F29" s="148">
        <f t="shared" si="1"/>
        <v>0</v>
      </c>
      <c r="G29" s="148"/>
      <c r="H29" s="148"/>
      <c r="I29" s="105"/>
      <c r="J29" s="105"/>
      <c r="K29" s="105"/>
      <c r="L29" s="105"/>
      <c r="M29" s="105"/>
      <c r="N29" s="148">
        <f t="shared" si="2"/>
        <v>0</v>
      </c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29"/>
      <c r="AM29" s="138"/>
      <c r="AN29" s="138"/>
    </row>
    <row r="30" spans="1:40" x14ac:dyDescent="0.25">
      <c r="A30" s="163">
        <f t="shared" si="3"/>
        <v>21</v>
      </c>
      <c r="B30" s="112"/>
      <c r="C30" s="103"/>
      <c r="D30" s="103"/>
      <c r="E30" s="148">
        <f t="shared" si="5"/>
        <v>0</v>
      </c>
      <c r="F30" s="148">
        <f t="shared" si="1"/>
        <v>0</v>
      </c>
      <c r="G30" s="148"/>
      <c r="H30" s="148"/>
      <c r="I30" s="105"/>
      <c r="J30" s="105"/>
      <c r="K30" s="105"/>
      <c r="L30" s="105"/>
      <c r="M30" s="105"/>
      <c r="N30" s="148">
        <f t="shared" si="2"/>
        <v>0</v>
      </c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29"/>
      <c r="AM30" s="138"/>
      <c r="AN30" s="138"/>
    </row>
    <row r="31" spans="1:40" x14ac:dyDescent="0.25">
      <c r="A31" s="163">
        <f t="shared" si="3"/>
        <v>22</v>
      </c>
      <c r="B31" s="112"/>
      <c r="C31" s="103"/>
      <c r="D31" s="103"/>
      <c r="E31" s="148">
        <f t="shared" si="5"/>
        <v>0</v>
      </c>
      <c r="F31" s="148">
        <f t="shared" si="1"/>
        <v>0</v>
      </c>
      <c r="G31" s="148"/>
      <c r="H31" s="148"/>
      <c r="I31" s="105"/>
      <c r="J31" s="105"/>
      <c r="K31" s="105"/>
      <c r="L31" s="105"/>
      <c r="M31" s="105"/>
      <c r="N31" s="148">
        <f t="shared" si="2"/>
        <v>0</v>
      </c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29"/>
      <c r="AM31" s="138"/>
      <c r="AN31" s="138"/>
    </row>
    <row r="32" spans="1:40" x14ac:dyDescent="0.25">
      <c r="A32" s="163">
        <f t="shared" si="3"/>
        <v>23</v>
      </c>
      <c r="B32" s="112"/>
      <c r="C32" s="103"/>
      <c r="D32" s="103"/>
      <c r="E32" s="148">
        <f t="shared" si="4"/>
        <v>0</v>
      </c>
      <c r="F32" s="148">
        <f t="shared" si="1"/>
        <v>0</v>
      </c>
      <c r="G32" s="148"/>
      <c r="H32" s="148"/>
      <c r="I32" s="105"/>
      <c r="J32" s="105"/>
      <c r="K32" s="105"/>
      <c r="L32" s="105"/>
      <c r="M32" s="105"/>
      <c r="N32" s="148">
        <f t="shared" si="2"/>
        <v>0</v>
      </c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29"/>
      <c r="AM32" s="138"/>
      <c r="AN32" s="138"/>
    </row>
    <row r="33" spans="1:43" x14ac:dyDescent="0.25">
      <c r="A33" s="163">
        <f t="shared" si="3"/>
        <v>24</v>
      </c>
      <c r="B33" s="112"/>
      <c r="C33" s="103"/>
      <c r="D33" s="103"/>
      <c r="E33" s="148">
        <f t="shared" si="4"/>
        <v>0</v>
      </c>
      <c r="F33" s="148">
        <f t="shared" si="1"/>
        <v>0</v>
      </c>
      <c r="G33" s="148"/>
      <c r="H33" s="148"/>
      <c r="I33" s="105"/>
      <c r="J33" s="105"/>
      <c r="K33" s="105"/>
      <c r="L33" s="105"/>
      <c r="M33" s="105"/>
      <c r="N33" s="148">
        <f t="shared" si="2"/>
        <v>0</v>
      </c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29"/>
      <c r="AM33" s="138"/>
      <c r="AN33" s="138"/>
    </row>
    <row r="34" spans="1:43" x14ac:dyDescent="0.25">
      <c r="A34" s="163">
        <f>1+A33</f>
        <v>25</v>
      </c>
      <c r="B34" s="103"/>
      <c r="C34" s="103"/>
      <c r="D34" s="103"/>
      <c r="E34" s="148">
        <f t="shared" si="4"/>
        <v>0</v>
      </c>
      <c r="F34" s="148">
        <f t="shared" si="1"/>
        <v>0</v>
      </c>
      <c r="G34" s="148"/>
      <c r="H34" s="148"/>
      <c r="I34" s="105"/>
      <c r="J34" s="105"/>
      <c r="K34" s="105"/>
      <c r="L34" s="105"/>
      <c r="M34" s="105"/>
      <c r="N34" s="148">
        <f t="shared" si="2"/>
        <v>0</v>
      </c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29"/>
      <c r="AM34" s="138"/>
      <c r="AN34" s="138"/>
    </row>
    <row r="35" spans="1:43" ht="30.75" customHeight="1" x14ac:dyDescent="0.25">
      <c r="A35" s="165">
        <f t="shared" ref="A35:A36" si="6">1+A34</f>
        <v>26</v>
      </c>
      <c r="B35" s="256" t="str">
        <f>'4.1'!B35:D35</f>
        <v>Month - Total Transfers from Other Bank Account / Total des Transferts provenant du Autre Compte Bancaire pour le Mois</v>
      </c>
      <c r="C35" s="257"/>
      <c r="D35" s="258"/>
      <c r="E35" s="166">
        <f>F35</f>
        <v>0</v>
      </c>
      <c r="F35" s="166">
        <f>G35</f>
        <v>0</v>
      </c>
      <c r="G35" s="166">
        <f>AJ67</f>
        <v>0</v>
      </c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64"/>
      <c r="AM35" s="138"/>
      <c r="AN35" s="138"/>
    </row>
    <row r="36" spans="1:43" ht="30" customHeight="1" x14ac:dyDescent="0.25">
      <c r="A36" s="165">
        <f t="shared" si="6"/>
        <v>27</v>
      </c>
      <c r="B36" s="271" t="str">
        <f>'4.1'!B36:D36</f>
        <v>Month - Total Transfers from Investment / Total des Transferts provenant des Investissements pour le Mois</v>
      </c>
      <c r="C36" s="272"/>
      <c r="D36" s="273"/>
      <c r="E36" s="166">
        <f>F36</f>
        <v>0</v>
      </c>
      <c r="F36" s="166">
        <f>H36</f>
        <v>0</v>
      </c>
      <c r="G36" s="166"/>
      <c r="H36" s="166">
        <f>'3.0'!M10</f>
        <v>0</v>
      </c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64"/>
      <c r="AM36" s="138"/>
      <c r="AN36" s="138"/>
    </row>
    <row r="37" spans="1:43" s="3" customFormat="1" ht="15.75" thickBot="1" x14ac:dyDescent="0.3">
      <c r="A37" s="229" t="s">
        <v>0</v>
      </c>
      <c r="B37" s="230"/>
      <c r="C37" s="230"/>
      <c r="D37" s="231"/>
      <c r="E37" s="179">
        <f>+E34+F35+F36</f>
        <v>0</v>
      </c>
      <c r="F37" s="180">
        <f>SUM(F10:F36)</f>
        <v>0</v>
      </c>
      <c r="G37" s="180">
        <f>SUM(G10:G36)</f>
        <v>0</v>
      </c>
      <c r="H37" s="180">
        <f>SUM(H10:H36)</f>
        <v>0</v>
      </c>
      <c r="I37" s="180">
        <f t="shared" ref="I37:K37" si="7">SUM(I10:I36)</f>
        <v>0</v>
      </c>
      <c r="J37" s="180">
        <f t="shared" si="7"/>
        <v>0</v>
      </c>
      <c r="K37" s="180">
        <f t="shared" si="7"/>
        <v>0</v>
      </c>
      <c r="L37" s="180">
        <f>SUM(L10:L36)</f>
        <v>0</v>
      </c>
      <c r="M37" s="180"/>
      <c r="N37" s="180">
        <f>SUM(N10:N36)</f>
        <v>0</v>
      </c>
      <c r="O37" s="180">
        <f t="shared" ref="O37:AK37" si="8">SUM(O10:O36)</f>
        <v>0</v>
      </c>
      <c r="P37" s="180">
        <f t="shared" si="8"/>
        <v>0</v>
      </c>
      <c r="Q37" s="180">
        <f t="shared" si="8"/>
        <v>0</v>
      </c>
      <c r="R37" s="180">
        <f t="shared" si="8"/>
        <v>0</v>
      </c>
      <c r="S37" s="180">
        <f t="shared" si="8"/>
        <v>0</v>
      </c>
      <c r="T37" s="180">
        <f t="shared" si="8"/>
        <v>0</v>
      </c>
      <c r="U37" s="180">
        <f t="shared" si="8"/>
        <v>0</v>
      </c>
      <c r="V37" s="180">
        <f t="shared" si="8"/>
        <v>0</v>
      </c>
      <c r="W37" s="180">
        <f t="shared" si="8"/>
        <v>0</v>
      </c>
      <c r="X37" s="180">
        <f t="shared" si="8"/>
        <v>0</v>
      </c>
      <c r="Y37" s="180">
        <f t="shared" si="8"/>
        <v>0</v>
      </c>
      <c r="Z37" s="180">
        <f t="shared" si="8"/>
        <v>0</v>
      </c>
      <c r="AA37" s="180">
        <f t="shared" si="8"/>
        <v>0</v>
      </c>
      <c r="AB37" s="180">
        <f t="shared" si="8"/>
        <v>0</v>
      </c>
      <c r="AC37" s="180">
        <f t="shared" si="8"/>
        <v>0</v>
      </c>
      <c r="AD37" s="180">
        <f t="shared" si="8"/>
        <v>0</v>
      </c>
      <c r="AE37" s="180">
        <f t="shared" si="8"/>
        <v>0</v>
      </c>
      <c r="AF37" s="180">
        <f t="shared" si="8"/>
        <v>0</v>
      </c>
      <c r="AG37" s="180">
        <f t="shared" si="8"/>
        <v>0</v>
      </c>
      <c r="AH37" s="180">
        <f t="shared" si="8"/>
        <v>0</v>
      </c>
      <c r="AI37" s="180">
        <f t="shared" si="8"/>
        <v>0</v>
      </c>
      <c r="AJ37" s="180">
        <f>SUM(AJ10:AJ36)</f>
        <v>0</v>
      </c>
      <c r="AK37" s="180">
        <f t="shared" si="8"/>
        <v>0</v>
      </c>
      <c r="AL37" s="181"/>
      <c r="AM37" s="182"/>
      <c r="AN37" s="182"/>
    </row>
    <row r="38" spans="1:43" x14ac:dyDescent="0.25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</row>
    <row r="39" spans="1:43" x14ac:dyDescent="0.2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</row>
    <row r="40" spans="1:43" x14ac:dyDescent="0.25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</row>
    <row r="41" spans="1:43" ht="15.75" thickBot="1" x14ac:dyDescent="0.3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3"/>
      <c r="AP41" s="133"/>
      <c r="AQ41" s="133"/>
    </row>
    <row r="42" spans="1:43" ht="23.25" x14ac:dyDescent="0.35">
      <c r="A42" s="247" t="s">
        <v>200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9"/>
      <c r="AM42" s="138"/>
      <c r="AN42" s="138"/>
    </row>
    <row r="43" spans="1:43" ht="23.25" x14ac:dyDescent="0.35">
      <c r="A43" s="191" t="s">
        <v>20</v>
      </c>
      <c r="B43" s="190"/>
      <c r="C43" s="192">
        <f>'4.1'!C3</f>
        <v>0</v>
      </c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3"/>
      <c r="AM43" s="138"/>
      <c r="AN43" s="138"/>
    </row>
    <row r="44" spans="1:43" ht="23.25" x14ac:dyDescent="0.35">
      <c r="A44" s="250" t="str">
        <f>'4.1'!A45:AL45</f>
        <v>OTHER BANK ACCOUNT / AUTRE COMPTE BANCAIRE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2"/>
      <c r="AM44" s="138"/>
      <c r="AN44" s="138"/>
    </row>
    <row r="45" spans="1:43" ht="23.25" x14ac:dyDescent="0.35">
      <c r="A45" s="194" t="s">
        <v>63</v>
      </c>
      <c r="B45" s="195"/>
      <c r="C45" s="195"/>
      <c r="D45" s="195">
        <f>'4.1'!D5</f>
        <v>2020</v>
      </c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6"/>
      <c r="AM45" s="138"/>
      <c r="AN45" s="138"/>
    </row>
    <row r="46" spans="1:43" ht="23.25" x14ac:dyDescent="0.35">
      <c r="A46" s="194" t="s">
        <v>64</v>
      </c>
      <c r="B46" s="197"/>
      <c r="C46" s="197"/>
      <c r="D46" s="195">
        <f>+D45</f>
        <v>2020</v>
      </c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8"/>
      <c r="AM46" s="138"/>
      <c r="AN46" s="138"/>
    </row>
    <row r="47" spans="1:43" x14ac:dyDescent="0.25">
      <c r="A47" s="199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38" t="s">
        <v>140</v>
      </c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9"/>
      <c r="AM47" s="138"/>
      <c r="AN47" s="138"/>
    </row>
    <row r="48" spans="1:43" ht="105" x14ac:dyDescent="0.25">
      <c r="A48" s="201"/>
      <c r="B48" s="202" t="s">
        <v>17</v>
      </c>
      <c r="C48" s="202" t="s">
        <v>38</v>
      </c>
      <c r="D48" s="202" t="s">
        <v>18</v>
      </c>
      <c r="E48" s="202" t="s">
        <v>39</v>
      </c>
      <c r="F48" s="202" t="s">
        <v>40</v>
      </c>
      <c r="G48" s="202" t="str">
        <f>'4.1'!G49</f>
        <v>Transfers from General Bank Account / Transferts du Compte Bancaire Général</v>
      </c>
      <c r="H48" s="202" t="str">
        <f>H8</f>
        <v xml:space="preserve">Transfers from Investments / Transferts des Investissements </v>
      </c>
      <c r="I48" s="202" t="s">
        <v>41</v>
      </c>
      <c r="J48" s="202" t="s">
        <v>75</v>
      </c>
      <c r="K48" s="202" t="s">
        <v>42</v>
      </c>
      <c r="L48" s="202" t="s">
        <v>43</v>
      </c>
      <c r="M48" s="202" t="s">
        <v>44</v>
      </c>
      <c r="N48" s="202" t="s">
        <v>45</v>
      </c>
      <c r="O48" s="202" t="s">
        <v>46</v>
      </c>
      <c r="P48" s="202" t="s">
        <v>47</v>
      </c>
      <c r="Q48" s="202" t="str">
        <f>'4.1'!Q49</f>
        <v>Conferences &amp; Training / Conférences &amp; Formation</v>
      </c>
      <c r="R48" s="202" t="str">
        <f>'4.1'!R49</f>
        <v>Conventions &amp; Collective Bargaining / Conventions &amp; Négociation Collective</v>
      </c>
      <c r="S48" s="202" t="s">
        <v>48</v>
      </c>
      <c r="T48" s="202" t="s">
        <v>49</v>
      </c>
      <c r="U48" s="202" t="s">
        <v>50</v>
      </c>
      <c r="V48" s="202" t="s">
        <v>51</v>
      </c>
      <c r="W48" s="202" t="s">
        <v>52</v>
      </c>
      <c r="X48" s="202" t="s">
        <v>53</v>
      </c>
      <c r="Y48" s="202" t="s">
        <v>54</v>
      </c>
      <c r="Z48" s="202" t="s">
        <v>55</v>
      </c>
      <c r="AA48" s="202" t="s">
        <v>56</v>
      </c>
      <c r="AB48" s="202" t="s">
        <v>36</v>
      </c>
      <c r="AC48" s="202" t="s">
        <v>57</v>
      </c>
      <c r="AD48" s="202" t="s">
        <v>58</v>
      </c>
      <c r="AE48" s="202" t="s">
        <v>59</v>
      </c>
      <c r="AF48" s="202" t="str">
        <f>'4.1'!AF49</f>
        <v xml:space="preserve">Honorariums / Honoraires </v>
      </c>
      <c r="AG48" s="202" t="str">
        <f>'4.1'!AG49</f>
        <v>Loss of Wages / Pertes de Salaires</v>
      </c>
      <c r="AH48" s="202" t="str">
        <f>'4.1'!AH8</f>
        <v>Petty Cash Transfers / Transferts Petite Caisse</v>
      </c>
      <c r="AI48" s="202" t="str">
        <f>'4.1'!AI8</f>
        <v>Investment Transfers / Transferts Investissements</v>
      </c>
      <c r="AJ48" s="202" t="str">
        <f>'4.1'!AJ49</f>
        <v>Transfers to General Bank Account / Transferts au Compte Bancaire Général</v>
      </c>
      <c r="AK48" s="202" t="s">
        <v>43</v>
      </c>
      <c r="AL48" s="203" t="s">
        <v>60</v>
      </c>
      <c r="AM48" s="138"/>
      <c r="AN48" s="138"/>
    </row>
    <row r="49" spans="1:40" x14ac:dyDescent="0.25">
      <c r="A49" s="204"/>
      <c r="B49" s="205">
        <v>43497</v>
      </c>
      <c r="C49" s="206"/>
      <c r="D49" s="206" t="s">
        <v>62</v>
      </c>
      <c r="E49" s="208">
        <f>'4.1'!E68</f>
        <v>0</v>
      </c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12"/>
      <c r="AM49" s="138"/>
      <c r="AN49" s="138"/>
    </row>
    <row r="50" spans="1:40" x14ac:dyDescent="0.25">
      <c r="A50" s="204">
        <v>1</v>
      </c>
      <c r="B50" s="112"/>
      <c r="C50" s="103"/>
      <c r="D50" s="103"/>
      <c r="E50" s="208">
        <f>+E49+F50-N50</f>
        <v>0</v>
      </c>
      <c r="F50" s="208">
        <f>SUM(H50:L50)</f>
        <v>0</v>
      </c>
      <c r="G50" s="208"/>
      <c r="H50" s="208"/>
      <c r="I50" s="105"/>
      <c r="J50" s="105"/>
      <c r="K50" s="105"/>
      <c r="L50" s="105"/>
      <c r="M50" s="105"/>
      <c r="N50" s="208">
        <f>SUM(O50:AK50)</f>
        <v>0</v>
      </c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29"/>
      <c r="AM50" s="138"/>
      <c r="AN50" s="138"/>
    </row>
    <row r="51" spans="1:40" x14ac:dyDescent="0.25">
      <c r="A51" s="204">
        <f>1+A50</f>
        <v>2</v>
      </c>
      <c r="B51" s="112"/>
      <c r="C51" s="103"/>
      <c r="D51" s="103"/>
      <c r="E51" s="208">
        <f t="shared" ref="E51:E61" si="9">+E50+F51-N51</f>
        <v>0</v>
      </c>
      <c r="F51" s="208">
        <f t="shared" ref="F51:F64" si="10">SUM(H51:L51)</f>
        <v>0</v>
      </c>
      <c r="G51" s="208"/>
      <c r="H51" s="208"/>
      <c r="I51" s="105"/>
      <c r="J51" s="105"/>
      <c r="K51" s="105"/>
      <c r="L51" s="105"/>
      <c r="M51" s="105"/>
      <c r="N51" s="208">
        <f t="shared" ref="N51:N64" si="11">SUM(O51:AK51)</f>
        <v>0</v>
      </c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29"/>
      <c r="AM51" s="138"/>
      <c r="AN51" s="138"/>
    </row>
    <row r="52" spans="1:40" x14ac:dyDescent="0.25">
      <c r="A52" s="204">
        <f t="shared" ref="A52:A63" si="12">1+A51</f>
        <v>3</v>
      </c>
      <c r="B52" s="112"/>
      <c r="C52" s="103"/>
      <c r="D52" s="103"/>
      <c r="E52" s="208">
        <f t="shared" si="9"/>
        <v>0</v>
      </c>
      <c r="F52" s="208">
        <f t="shared" si="10"/>
        <v>0</v>
      </c>
      <c r="G52" s="208"/>
      <c r="H52" s="208"/>
      <c r="I52" s="105"/>
      <c r="J52" s="105"/>
      <c r="K52" s="105"/>
      <c r="L52" s="105"/>
      <c r="M52" s="105"/>
      <c r="N52" s="208">
        <f t="shared" si="11"/>
        <v>0</v>
      </c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29"/>
      <c r="AM52" s="138"/>
      <c r="AN52" s="138"/>
    </row>
    <row r="53" spans="1:40" x14ac:dyDescent="0.25">
      <c r="A53" s="204">
        <f t="shared" si="12"/>
        <v>4</v>
      </c>
      <c r="B53" s="112"/>
      <c r="C53" s="103"/>
      <c r="D53" s="103"/>
      <c r="E53" s="208">
        <f t="shared" si="9"/>
        <v>0</v>
      </c>
      <c r="F53" s="208">
        <f t="shared" si="10"/>
        <v>0</v>
      </c>
      <c r="G53" s="208"/>
      <c r="H53" s="208"/>
      <c r="I53" s="105"/>
      <c r="J53" s="105"/>
      <c r="K53" s="105"/>
      <c r="L53" s="105"/>
      <c r="M53" s="105"/>
      <c r="N53" s="208">
        <f t="shared" si="11"/>
        <v>0</v>
      </c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29"/>
      <c r="AM53" s="138"/>
      <c r="AN53" s="138"/>
    </row>
    <row r="54" spans="1:40" x14ac:dyDescent="0.25">
      <c r="A54" s="204">
        <f t="shared" si="12"/>
        <v>5</v>
      </c>
      <c r="B54" s="112"/>
      <c r="C54" s="103"/>
      <c r="D54" s="103"/>
      <c r="E54" s="208">
        <f t="shared" si="9"/>
        <v>0</v>
      </c>
      <c r="F54" s="208">
        <f t="shared" si="10"/>
        <v>0</v>
      </c>
      <c r="G54" s="208"/>
      <c r="H54" s="208"/>
      <c r="I54" s="105"/>
      <c r="J54" s="105"/>
      <c r="K54" s="105"/>
      <c r="L54" s="105"/>
      <c r="M54" s="105"/>
      <c r="N54" s="208">
        <f t="shared" si="11"/>
        <v>0</v>
      </c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29"/>
      <c r="AM54" s="138"/>
      <c r="AN54" s="138"/>
    </row>
    <row r="55" spans="1:40" x14ac:dyDescent="0.25">
      <c r="A55" s="204">
        <f t="shared" si="12"/>
        <v>6</v>
      </c>
      <c r="B55" s="112"/>
      <c r="C55" s="103"/>
      <c r="D55" s="103"/>
      <c r="E55" s="208">
        <f t="shared" si="9"/>
        <v>0</v>
      </c>
      <c r="F55" s="208">
        <f t="shared" si="10"/>
        <v>0</v>
      </c>
      <c r="G55" s="208"/>
      <c r="H55" s="208"/>
      <c r="I55" s="105"/>
      <c r="J55" s="105"/>
      <c r="K55" s="105"/>
      <c r="L55" s="105"/>
      <c r="M55" s="105"/>
      <c r="N55" s="208">
        <f t="shared" si="11"/>
        <v>0</v>
      </c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29"/>
      <c r="AM55" s="138"/>
      <c r="AN55" s="138"/>
    </row>
    <row r="56" spans="1:40" x14ac:dyDescent="0.25">
      <c r="A56" s="204">
        <f t="shared" si="12"/>
        <v>7</v>
      </c>
      <c r="B56" s="112"/>
      <c r="C56" s="103"/>
      <c r="D56" s="103"/>
      <c r="E56" s="208">
        <f t="shared" si="9"/>
        <v>0</v>
      </c>
      <c r="F56" s="208">
        <f t="shared" si="10"/>
        <v>0</v>
      </c>
      <c r="G56" s="208"/>
      <c r="H56" s="208"/>
      <c r="I56" s="105"/>
      <c r="J56" s="105"/>
      <c r="K56" s="105"/>
      <c r="L56" s="105"/>
      <c r="M56" s="105"/>
      <c r="N56" s="208">
        <f t="shared" si="11"/>
        <v>0</v>
      </c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29"/>
      <c r="AM56" s="138"/>
      <c r="AN56" s="138"/>
    </row>
    <row r="57" spans="1:40" x14ac:dyDescent="0.25">
      <c r="A57" s="204">
        <f t="shared" si="12"/>
        <v>8</v>
      </c>
      <c r="B57" s="112"/>
      <c r="C57" s="103"/>
      <c r="D57" s="103"/>
      <c r="E57" s="208">
        <f t="shared" si="9"/>
        <v>0</v>
      </c>
      <c r="F57" s="208">
        <f t="shared" si="10"/>
        <v>0</v>
      </c>
      <c r="G57" s="208"/>
      <c r="H57" s="208"/>
      <c r="I57" s="105"/>
      <c r="J57" s="105"/>
      <c r="K57" s="105"/>
      <c r="L57" s="105"/>
      <c r="M57" s="105"/>
      <c r="N57" s="208">
        <f t="shared" si="11"/>
        <v>0</v>
      </c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29"/>
      <c r="AM57" s="138"/>
      <c r="AN57" s="138"/>
    </row>
    <row r="58" spans="1:40" x14ac:dyDescent="0.25">
      <c r="A58" s="204">
        <f t="shared" si="12"/>
        <v>9</v>
      </c>
      <c r="B58" s="112"/>
      <c r="C58" s="103"/>
      <c r="D58" s="103"/>
      <c r="E58" s="208">
        <f t="shared" si="9"/>
        <v>0</v>
      </c>
      <c r="F58" s="208">
        <f t="shared" si="10"/>
        <v>0</v>
      </c>
      <c r="G58" s="208"/>
      <c r="H58" s="208"/>
      <c r="I58" s="105"/>
      <c r="J58" s="105"/>
      <c r="K58" s="105"/>
      <c r="L58" s="105"/>
      <c r="M58" s="105"/>
      <c r="N58" s="208">
        <f t="shared" si="11"/>
        <v>0</v>
      </c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29"/>
      <c r="AM58" s="138"/>
      <c r="AN58" s="138"/>
    </row>
    <row r="59" spans="1:40" x14ac:dyDescent="0.25">
      <c r="A59" s="204">
        <f t="shared" si="12"/>
        <v>10</v>
      </c>
      <c r="B59" s="112"/>
      <c r="C59" s="103"/>
      <c r="D59" s="103"/>
      <c r="E59" s="208">
        <f t="shared" si="9"/>
        <v>0</v>
      </c>
      <c r="F59" s="208">
        <f t="shared" si="10"/>
        <v>0</v>
      </c>
      <c r="G59" s="208"/>
      <c r="H59" s="208"/>
      <c r="I59" s="105"/>
      <c r="J59" s="105"/>
      <c r="K59" s="105"/>
      <c r="L59" s="105"/>
      <c r="M59" s="105"/>
      <c r="N59" s="208">
        <f t="shared" si="11"/>
        <v>0</v>
      </c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29"/>
      <c r="AM59" s="138"/>
      <c r="AN59" s="138"/>
    </row>
    <row r="60" spans="1:40" x14ac:dyDescent="0.25">
      <c r="A60" s="204">
        <f t="shared" si="12"/>
        <v>11</v>
      </c>
      <c r="B60" s="112"/>
      <c r="C60" s="103"/>
      <c r="D60" s="103"/>
      <c r="E60" s="208">
        <f t="shared" si="9"/>
        <v>0</v>
      </c>
      <c r="F60" s="208">
        <f t="shared" si="10"/>
        <v>0</v>
      </c>
      <c r="G60" s="208"/>
      <c r="H60" s="208"/>
      <c r="I60" s="105"/>
      <c r="J60" s="105"/>
      <c r="K60" s="105"/>
      <c r="L60" s="105"/>
      <c r="M60" s="105"/>
      <c r="N60" s="208">
        <f t="shared" si="11"/>
        <v>0</v>
      </c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29"/>
      <c r="AM60" s="138"/>
      <c r="AN60" s="138"/>
    </row>
    <row r="61" spans="1:40" x14ac:dyDescent="0.25">
      <c r="A61" s="204">
        <f t="shared" si="12"/>
        <v>12</v>
      </c>
      <c r="B61" s="112"/>
      <c r="C61" s="103"/>
      <c r="D61" s="121"/>
      <c r="E61" s="208">
        <f t="shared" si="9"/>
        <v>0</v>
      </c>
      <c r="F61" s="208">
        <f t="shared" si="10"/>
        <v>0</v>
      </c>
      <c r="G61" s="208"/>
      <c r="H61" s="208"/>
      <c r="I61" s="105"/>
      <c r="J61" s="105"/>
      <c r="K61" s="105"/>
      <c r="L61" s="105"/>
      <c r="M61" s="105"/>
      <c r="N61" s="208">
        <f t="shared" si="11"/>
        <v>0</v>
      </c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29"/>
      <c r="AM61" s="138"/>
      <c r="AN61" s="138"/>
    </row>
    <row r="62" spans="1:40" x14ac:dyDescent="0.25">
      <c r="A62" s="204">
        <f>1+A61</f>
        <v>13</v>
      </c>
      <c r="B62" s="103"/>
      <c r="C62" s="103"/>
      <c r="D62" s="103"/>
      <c r="E62" s="208">
        <f>+E61+F62-N62</f>
        <v>0</v>
      </c>
      <c r="F62" s="208">
        <f t="shared" si="10"/>
        <v>0</v>
      </c>
      <c r="G62" s="208"/>
      <c r="H62" s="208"/>
      <c r="I62" s="105"/>
      <c r="J62" s="105"/>
      <c r="K62" s="105"/>
      <c r="L62" s="105"/>
      <c r="M62" s="105"/>
      <c r="N62" s="208">
        <f t="shared" si="11"/>
        <v>0</v>
      </c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29"/>
      <c r="AM62" s="138"/>
      <c r="AN62" s="138"/>
    </row>
    <row r="63" spans="1:40" x14ac:dyDescent="0.25">
      <c r="A63" s="204">
        <f t="shared" si="12"/>
        <v>14</v>
      </c>
      <c r="B63" s="112"/>
      <c r="C63" s="103"/>
      <c r="D63" s="103"/>
      <c r="E63" s="208">
        <f t="shared" ref="E63" si="13">+E62+F63-N63</f>
        <v>0</v>
      </c>
      <c r="F63" s="208">
        <f t="shared" si="10"/>
        <v>0</v>
      </c>
      <c r="G63" s="208"/>
      <c r="H63" s="208"/>
      <c r="I63" s="105"/>
      <c r="J63" s="105"/>
      <c r="K63" s="105"/>
      <c r="L63" s="105"/>
      <c r="M63" s="105"/>
      <c r="N63" s="208">
        <f t="shared" si="11"/>
        <v>0</v>
      </c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29"/>
      <c r="AM63" s="138"/>
      <c r="AN63" s="138"/>
    </row>
    <row r="64" spans="1:40" x14ac:dyDescent="0.25">
      <c r="A64" s="207">
        <f>1+A63</f>
        <v>15</v>
      </c>
      <c r="B64" s="112"/>
      <c r="C64" s="103"/>
      <c r="D64" s="103"/>
      <c r="E64" s="208">
        <f>+E63+F64-N64</f>
        <v>0</v>
      </c>
      <c r="F64" s="208">
        <f t="shared" si="10"/>
        <v>0</v>
      </c>
      <c r="G64" s="208"/>
      <c r="H64" s="208"/>
      <c r="I64" s="105"/>
      <c r="J64" s="105"/>
      <c r="K64" s="105"/>
      <c r="L64" s="105"/>
      <c r="M64" s="105"/>
      <c r="N64" s="208">
        <f t="shared" si="11"/>
        <v>0</v>
      </c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29"/>
      <c r="AM64" s="138"/>
      <c r="AN64" s="138"/>
    </row>
    <row r="65" spans="1:40" ht="30.75" customHeight="1" x14ac:dyDescent="0.25">
      <c r="A65" s="207">
        <f t="shared" ref="A65:A66" si="14">1+A64</f>
        <v>16</v>
      </c>
      <c r="B65" s="259" t="str">
        <f>'4.1'!B66:D66</f>
        <v>Month - Total Transfers from General Bank Account / Total des Transferts provenant du Compte Bancaire Général pour le Mois</v>
      </c>
      <c r="C65" s="260"/>
      <c r="D65" s="261"/>
      <c r="E65" s="208">
        <f>F65</f>
        <v>0</v>
      </c>
      <c r="F65" s="208">
        <f>G65</f>
        <v>0</v>
      </c>
      <c r="G65" s="208">
        <f>AJ37</f>
        <v>0</v>
      </c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12"/>
      <c r="AM65" s="138"/>
      <c r="AN65" s="138"/>
    </row>
    <row r="66" spans="1:40" ht="29.25" customHeight="1" x14ac:dyDescent="0.25">
      <c r="A66" s="207">
        <f t="shared" si="14"/>
        <v>17</v>
      </c>
      <c r="B66" s="232" t="str">
        <f>'4.1'!B36:D36</f>
        <v>Month - Total Transfers from Investment / Total des Transferts provenant des Investissements pour le Mois</v>
      </c>
      <c r="C66" s="233"/>
      <c r="D66" s="234"/>
      <c r="E66" s="214">
        <f>F66</f>
        <v>0</v>
      </c>
      <c r="F66" s="214">
        <f>H66</f>
        <v>0</v>
      </c>
      <c r="G66" s="214"/>
      <c r="H66" s="209">
        <f>'3.0'!N10</f>
        <v>0</v>
      </c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12"/>
      <c r="AM66" s="138"/>
      <c r="AN66" s="138"/>
    </row>
    <row r="67" spans="1:40" ht="15.75" thickBot="1" x14ac:dyDescent="0.3">
      <c r="A67" s="235" t="s">
        <v>0</v>
      </c>
      <c r="B67" s="236"/>
      <c r="C67" s="236"/>
      <c r="D67" s="237"/>
      <c r="E67" s="210">
        <f>+E64+F65+F66</f>
        <v>0</v>
      </c>
      <c r="F67" s="211">
        <f>SUM(F50:F66)</f>
        <v>0</v>
      </c>
      <c r="G67" s="211">
        <f>SUM(G50:G66)</f>
        <v>0</v>
      </c>
      <c r="H67" s="211">
        <f>SUM(H50:H66)</f>
        <v>0</v>
      </c>
      <c r="I67" s="211">
        <f>SUM(I50:I66)</f>
        <v>0</v>
      </c>
      <c r="J67" s="211">
        <f t="shared" ref="J67:L67" si="15">SUM(J50:J66)</f>
        <v>0</v>
      </c>
      <c r="K67" s="211">
        <f t="shared" si="15"/>
        <v>0</v>
      </c>
      <c r="L67" s="211">
        <f t="shared" si="15"/>
        <v>0</v>
      </c>
      <c r="M67" s="211"/>
      <c r="N67" s="211">
        <f>SUM(N50:N66)</f>
        <v>0</v>
      </c>
      <c r="O67" s="211">
        <f t="shared" ref="O67:AI67" si="16">SUM(O50:O66)</f>
        <v>0</v>
      </c>
      <c r="P67" s="211">
        <f t="shared" si="16"/>
        <v>0</v>
      </c>
      <c r="Q67" s="211">
        <f t="shared" si="16"/>
        <v>0</v>
      </c>
      <c r="R67" s="211">
        <f t="shared" si="16"/>
        <v>0</v>
      </c>
      <c r="S67" s="211">
        <f t="shared" si="16"/>
        <v>0</v>
      </c>
      <c r="T67" s="211">
        <f t="shared" si="16"/>
        <v>0</v>
      </c>
      <c r="U67" s="211">
        <f t="shared" si="16"/>
        <v>0</v>
      </c>
      <c r="V67" s="211">
        <f t="shared" si="16"/>
        <v>0</v>
      </c>
      <c r="W67" s="211">
        <f t="shared" si="16"/>
        <v>0</v>
      </c>
      <c r="X67" s="211">
        <f t="shared" si="16"/>
        <v>0</v>
      </c>
      <c r="Y67" s="211">
        <f t="shared" si="16"/>
        <v>0</v>
      </c>
      <c r="Z67" s="211">
        <f t="shared" si="16"/>
        <v>0</v>
      </c>
      <c r="AA67" s="211">
        <f t="shared" si="16"/>
        <v>0</v>
      </c>
      <c r="AB67" s="211">
        <f t="shared" si="16"/>
        <v>0</v>
      </c>
      <c r="AC67" s="211">
        <f t="shared" si="16"/>
        <v>0</v>
      </c>
      <c r="AD67" s="211">
        <f t="shared" si="16"/>
        <v>0</v>
      </c>
      <c r="AE67" s="211">
        <f t="shared" si="16"/>
        <v>0</v>
      </c>
      <c r="AF67" s="211">
        <f t="shared" si="16"/>
        <v>0</v>
      </c>
      <c r="AG67" s="211">
        <f t="shared" si="16"/>
        <v>0</v>
      </c>
      <c r="AH67" s="211">
        <f t="shared" si="16"/>
        <v>0</v>
      </c>
      <c r="AI67" s="211">
        <f t="shared" si="16"/>
        <v>0</v>
      </c>
      <c r="AJ67" s="211">
        <f>SUM(AJ50:AJ66)</f>
        <v>0</v>
      </c>
      <c r="AK67" s="211">
        <f>SUM(AK50:AK66)</f>
        <v>0</v>
      </c>
      <c r="AL67" s="213"/>
      <c r="AM67" s="138"/>
      <c r="AN67" s="138"/>
    </row>
    <row r="68" spans="1:40" x14ac:dyDescent="0.25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8"/>
      <c r="AN68" s="138"/>
    </row>
    <row r="69" spans="1:40" x14ac:dyDescent="0.25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8"/>
      <c r="AN69" s="138"/>
    </row>
    <row r="70" spans="1:40" x14ac:dyDescent="0.25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8"/>
      <c r="AN70" s="138"/>
    </row>
    <row r="71" spans="1:40" x14ac:dyDescent="0.25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</row>
  </sheetData>
  <sheetProtection algorithmName="SHA-512" hashValue="njGdb83KYluU1uBRawujekqAV25LtNn+abrl890JB38VmQflt3r0yk0ZWJ7WcGZdCw908j7whyx9dMEkXKv3Dw==" saltValue="gmw8MDex2IccLcf7XN1Oag==" spinCount="100000" sheet="1" objects="1" scenarios="1" formatColumns="0" formatRows="0" selectLockedCells="1"/>
  <mergeCells count="12">
    <mergeCell ref="B66:D66"/>
    <mergeCell ref="A67:D67"/>
    <mergeCell ref="A37:D37"/>
    <mergeCell ref="O47:AL47"/>
    <mergeCell ref="A2:AL2"/>
    <mergeCell ref="A4:AL4"/>
    <mergeCell ref="O7:AL7"/>
    <mergeCell ref="A42:AL42"/>
    <mergeCell ref="A44:AL44"/>
    <mergeCell ref="B36:D36"/>
    <mergeCell ref="B35:D35"/>
    <mergeCell ref="B65:D65"/>
  </mergeCells>
  <phoneticPr fontId="2" type="noConversion"/>
  <pageMargins left="0.70866141732283505" right="0.70866141732283505" top="0.74803149606299202" bottom="0.74803149606299202" header="0.31496062992126" footer="0.31496062992126"/>
  <pageSetup paperSize="5" scale="60" orientation="landscape" r:id="rId1"/>
  <rowBreaks count="1" manualBreakCount="1">
    <brk id="3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ColWidth="9.140625" defaultRowHeight="15" x14ac:dyDescent="0.25"/>
  <sheetData>
    <row r="1" spans="1:2" x14ac:dyDescent="0.25">
      <c r="A1" t="s">
        <v>1</v>
      </c>
      <c r="B1" t="s">
        <v>2</v>
      </c>
    </row>
    <row r="2" spans="1:2" x14ac:dyDescent="0.25">
      <c r="A2" t="s">
        <v>3</v>
      </c>
      <c r="B2" t="s">
        <v>4</v>
      </c>
    </row>
    <row r="3" spans="1:2" x14ac:dyDescent="0.25">
      <c r="A3" t="s">
        <v>5</v>
      </c>
      <c r="B3" t="s">
        <v>6</v>
      </c>
    </row>
    <row r="4" spans="1:2" x14ac:dyDescent="0.25">
      <c r="A4" t="s">
        <v>7</v>
      </c>
      <c r="B4" t="s">
        <v>8</v>
      </c>
    </row>
    <row r="5" spans="1:2" x14ac:dyDescent="0.25">
      <c r="A5" t="s">
        <v>9</v>
      </c>
      <c r="B5" t="s">
        <v>10</v>
      </c>
    </row>
    <row r="6" spans="1:2" x14ac:dyDescent="0.25">
      <c r="A6" t="s">
        <v>11</v>
      </c>
      <c r="B6" t="s">
        <v>12</v>
      </c>
    </row>
    <row r="7" spans="1:2" x14ac:dyDescent="0.25">
      <c r="A7" t="s">
        <v>13</v>
      </c>
      <c r="B7" t="s">
        <v>14</v>
      </c>
    </row>
    <row r="8" spans="1:2" x14ac:dyDescent="0.25">
      <c r="A8" t="s">
        <v>15</v>
      </c>
      <c r="B8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51</vt:i4>
      </vt:variant>
    </vt:vector>
  </HeadingPairs>
  <TitlesOfParts>
    <vt:vector size="104" baseType="lpstr">
      <vt:lpstr>Legend - Légende</vt:lpstr>
      <vt:lpstr>2.0</vt:lpstr>
      <vt:lpstr>3.0</vt:lpstr>
      <vt:lpstr>4.1</vt:lpstr>
      <vt:lpstr>4.2</vt:lpstr>
      <vt:lpstr>4.3</vt:lpstr>
      <vt:lpstr>4.4</vt:lpstr>
      <vt:lpstr>5.1</vt:lpstr>
      <vt:lpstr>GT_Custom</vt:lpstr>
      <vt:lpstr>5.2</vt:lpstr>
      <vt:lpstr>5.3</vt:lpstr>
      <vt:lpstr>5.4</vt:lpstr>
      <vt:lpstr>6.1</vt:lpstr>
      <vt:lpstr>6.2</vt:lpstr>
      <vt:lpstr>6.3</vt:lpstr>
      <vt:lpstr>6.4</vt:lpstr>
      <vt:lpstr>7.1</vt:lpstr>
      <vt:lpstr>7.2</vt:lpstr>
      <vt:lpstr>7.3</vt:lpstr>
      <vt:lpstr>7.4</vt:lpstr>
      <vt:lpstr>8.1</vt:lpstr>
      <vt:lpstr>8.2</vt:lpstr>
      <vt:lpstr>8.3</vt:lpstr>
      <vt:lpstr>8.4</vt:lpstr>
      <vt:lpstr>9.1</vt:lpstr>
      <vt:lpstr>9.2</vt:lpstr>
      <vt:lpstr>9.3</vt:lpstr>
      <vt:lpstr>9.4</vt:lpstr>
      <vt:lpstr>10.1</vt:lpstr>
      <vt:lpstr>10.2</vt:lpstr>
      <vt:lpstr>10.3</vt:lpstr>
      <vt:lpstr>10.4</vt:lpstr>
      <vt:lpstr>11.1</vt:lpstr>
      <vt:lpstr>11.2</vt:lpstr>
      <vt:lpstr>11.3</vt:lpstr>
      <vt:lpstr>11.4</vt:lpstr>
      <vt:lpstr>12.1</vt:lpstr>
      <vt:lpstr>12.2</vt:lpstr>
      <vt:lpstr>12.3</vt:lpstr>
      <vt:lpstr>12.4</vt:lpstr>
      <vt:lpstr>13.1</vt:lpstr>
      <vt:lpstr>13.2</vt:lpstr>
      <vt:lpstr>13.3</vt:lpstr>
      <vt:lpstr>13.4</vt:lpstr>
      <vt:lpstr>14.1</vt:lpstr>
      <vt:lpstr>14.2</vt:lpstr>
      <vt:lpstr>14.3</vt:lpstr>
      <vt:lpstr>14.4</vt:lpstr>
      <vt:lpstr>15.1</vt:lpstr>
      <vt:lpstr>15.2</vt:lpstr>
      <vt:lpstr>15.3</vt:lpstr>
      <vt:lpstr>15.4</vt:lpstr>
      <vt:lpstr>16.0</vt:lpstr>
      <vt:lpstr>'10.1'!Print_Area</vt:lpstr>
      <vt:lpstr>'10.2'!Print_Area</vt:lpstr>
      <vt:lpstr>'10.3'!Print_Area</vt:lpstr>
      <vt:lpstr>'10.4'!Print_Area</vt:lpstr>
      <vt:lpstr>'11.1'!Print_Area</vt:lpstr>
      <vt:lpstr>'11.2'!Print_Area</vt:lpstr>
      <vt:lpstr>'11.3'!Print_Area</vt:lpstr>
      <vt:lpstr>'11.4'!Print_Area</vt:lpstr>
      <vt:lpstr>'12.1'!Print_Area</vt:lpstr>
      <vt:lpstr>'12.2'!Print_Area</vt:lpstr>
      <vt:lpstr>'12.3'!Print_Area</vt:lpstr>
      <vt:lpstr>'12.4'!Print_Area</vt:lpstr>
      <vt:lpstr>'13.1'!Print_Area</vt:lpstr>
      <vt:lpstr>'13.2'!Print_Area</vt:lpstr>
      <vt:lpstr>'13.3'!Print_Area</vt:lpstr>
      <vt:lpstr>'13.4'!Print_Area</vt:lpstr>
      <vt:lpstr>'14.1'!Print_Area</vt:lpstr>
      <vt:lpstr>'14.2'!Print_Area</vt:lpstr>
      <vt:lpstr>'14.3'!Print_Area</vt:lpstr>
      <vt:lpstr>'14.4'!Print_Area</vt:lpstr>
      <vt:lpstr>'15.1'!Print_Area</vt:lpstr>
      <vt:lpstr>'15.2'!Print_Area</vt:lpstr>
      <vt:lpstr>'15.3'!Print_Area</vt:lpstr>
      <vt:lpstr>'15.4'!Print_Area</vt:lpstr>
      <vt:lpstr>'16.0'!Print_Area</vt:lpstr>
      <vt:lpstr>'2.0'!Print_Area</vt:lpstr>
      <vt:lpstr>'3.0'!Print_Area</vt:lpstr>
      <vt:lpstr>'4.1'!Print_Area</vt:lpstr>
      <vt:lpstr>'4.2'!Print_Area</vt:lpstr>
      <vt:lpstr>'4.3'!Print_Area</vt:lpstr>
      <vt:lpstr>'4.4'!Print_Area</vt:lpstr>
      <vt:lpstr>'5.1'!Print_Area</vt:lpstr>
      <vt:lpstr>'5.2'!Print_Area</vt:lpstr>
      <vt:lpstr>'5.3'!Print_Area</vt:lpstr>
      <vt:lpstr>'5.4'!Print_Area</vt:lpstr>
      <vt:lpstr>'6.1'!Print_Area</vt:lpstr>
      <vt:lpstr>'6.2'!Print_Area</vt:lpstr>
      <vt:lpstr>'6.3'!Print_Area</vt:lpstr>
      <vt:lpstr>'6.4'!Print_Area</vt:lpstr>
      <vt:lpstr>'7.1'!Print_Area</vt:lpstr>
      <vt:lpstr>'7.2'!Print_Area</vt:lpstr>
      <vt:lpstr>'7.3'!Print_Area</vt:lpstr>
      <vt:lpstr>'7.4'!Print_Area</vt:lpstr>
      <vt:lpstr>'8.1'!Print_Area</vt:lpstr>
      <vt:lpstr>'8.2'!Print_Area</vt:lpstr>
      <vt:lpstr>'8.3'!Print_Area</vt:lpstr>
      <vt:lpstr>'8.4'!Print_Area</vt:lpstr>
      <vt:lpstr>'9.1'!Print_Area</vt:lpstr>
      <vt:lpstr>'9.2'!Print_Area</vt:lpstr>
      <vt:lpstr>'9.3'!Print_Area</vt:lpstr>
      <vt:lpstr>'9.4'!Print_Area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Mireille</dc:creator>
  <cp:lastModifiedBy>Renee Savoie</cp:lastModifiedBy>
  <cp:lastPrinted>2013-02-18T16:16:53Z</cp:lastPrinted>
  <dcterms:created xsi:type="dcterms:W3CDTF">2012-05-17T23:44:51Z</dcterms:created>
  <dcterms:modified xsi:type="dcterms:W3CDTF">2020-01-23T20:11:22Z</dcterms:modified>
</cp:coreProperties>
</file>